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biedrisko\Desktop\DOMES SĒDES\30,06,21\"/>
    </mc:Choice>
  </mc:AlternateContent>
  <bookViews>
    <workbookView xWindow="-120" yWindow="-120" windowWidth="29040" windowHeight="15840"/>
  </bookViews>
  <sheets>
    <sheet name="IZDEVUMI" sheetId="2" r:id="rId1"/>
  </sheets>
  <externalReferences>
    <externalReference r:id="rId2"/>
  </externalReferences>
  <definedNames>
    <definedName name="Excel_BuiltIn_Print_Titles_1" localSheetId="0">#REF!</definedName>
    <definedName name="Excel_BuiltIn_Print_Titles_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7" i="2" l="1"/>
  <c r="D97" i="2"/>
  <c r="C97" i="2"/>
  <c r="B97" i="2"/>
  <c r="E96" i="2"/>
  <c r="D96" i="2"/>
  <c r="C96" i="2"/>
  <c r="B96" i="2"/>
  <c r="D94" i="2"/>
  <c r="G94" i="2" s="1"/>
  <c r="C94" i="2"/>
  <c r="B94" i="2"/>
  <c r="D93" i="2"/>
  <c r="G93" i="2" s="1"/>
  <c r="C93" i="2"/>
  <c r="B93" i="2"/>
  <c r="D92" i="2"/>
  <c r="G92" i="2" s="1"/>
  <c r="C92" i="2"/>
  <c r="B92" i="2"/>
  <c r="D91" i="2"/>
  <c r="G91" i="2" s="1"/>
  <c r="C91" i="2"/>
  <c r="B91" i="2"/>
  <c r="D90" i="2"/>
  <c r="G90" i="2" s="1"/>
  <c r="C90" i="2"/>
  <c r="B90" i="2"/>
  <c r="D89" i="2"/>
  <c r="G89" i="2" s="1"/>
  <c r="C89" i="2"/>
  <c r="B89" i="2"/>
  <c r="D88" i="2"/>
  <c r="G88" i="2" s="1"/>
  <c r="C88" i="2"/>
  <c r="B88" i="2"/>
  <c r="D87" i="2"/>
  <c r="G87" i="2" s="1"/>
  <c r="C87" i="2"/>
  <c r="B87" i="2"/>
  <c r="D86" i="2"/>
  <c r="G86" i="2" s="1"/>
  <c r="C86" i="2"/>
  <c r="B86" i="2"/>
  <c r="D85" i="2"/>
  <c r="G85" i="2" s="1"/>
  <c r="C85" i="2"/>
  <c r="B85" i="2"/>
  <c r="D84" i="2"/>
  <c r="G84" i="2" s="1"/>
  <c r="C84" i="2"/>
  <c r="B84" i="2"/>
  <c r="D83" i="2"/>
  <c r="C83" i="2"/>
  <c r="B83" i="2"/>
  <c r="E82" i="2"/>
  <c r="E81" i="2" s="1"/>
  <c r="D82" i="2"/>
  <c r="C82" i="2"/>
  <c r="B82" i="2"/>
  <c r="B81" i="2" s="1"/>
  <c r="G80" i="2"/>
  <c r="E79" i="2"/>
  <c r="D79" i="2"/>
  <c r="G79" i="2" s="1"/>
  <c r="C79" i="2"/>
  <c r="C78" i="2" s="1"/>
  <c r="B79" i="2"/>
  <c r="F78" i="2"/>
  <c r="F77" i="2" s="1"/>
  <c r="E78" i="2"/>
  <c r="E77" i="2" s="1"/>
  <c r="B78" i="2"/>
  <c r="G76" i="2"/>
  <c r="F73" i="2"/>
  <c r="E73" i="2"/>
  <c r="D73" i="2"/>
  <c r="C73" i="2"/>
  <c r="B73" i="2"/>
  <c r="E72" i="2"/>
  <c r="D72" i="2"/>
  <c r="G72" i="2" s="1"/>
  <c r="C72" i="2"/>
  <c r="B72" i="2"/>
  <c r="G71" i="2"/>
  <c r="F71" i="2"/>
  <c r="E71" i="2"/>
  <c r="D71" i="2"/>
  <c r="C71" i="2"/>
  <c r="B71" i="2"/>
  <c r="E70" i="2"/>
  <c r="D70" i="2"/>
  <c r="G70" i="2" s="1"/>
  <c r="C70" i="2"/>
  <c r="B70" i="2"/>
  <c r="C69" i="2"/>
  <c r="B69" i="2"/>
  <c r="G68" i="2"/>
  <c r="E68" i="2"/>
  <c r="D68" i="2"/>
  <c r="C68" i="2"/>
  <c r="B68" i="2"/>
  <c r="E67" i="2"/>
  <c r="D67" i="2"/>
  <c r="G67" i="2" s="1"/>
  <c r="C67" i="2"/>
  <c r="B67" i="2"/>
  <c r="F66" i="2"/>
  <c r="E66" i="2"/>
  <c r="D66" i="2"/>
  <c r="G66" i="2" s="1"/>
  <c r="C66" i="2"/>
  <c r="B66" i="2"/>
  <c r="E65" i="2"/>
  <c r="D65" i="2"/>
  <c r="G65" i="2" s="1"/>
  <c r="C65" i="2"/>
  <c r="B65" i="2"/>
  <c r="E64" i="2"/>
  <c r="D64" i="2"/>
  <c r="G64" i="2" s="1"/>
  <c r="C64" i="2"/>
  <c r="B64" i="2"/>
  <c r="F63" i="2"/>
  <c r="E63" i="2"/>
  <c r="D63" i="2"/>
  <c r="C63" i="2"/>
  <c r="B63" i="2"/>
  <c r="F62" i="2"/>
  <c r="F74" i="2" s="1"/>
  <c r="E62" i="2"/>
  <c r="D62" i="2"/>
  <c r="C62" i="2"/>
  <c r="B62" i="2"/>
  <c r="B74" i="2" s="1"/>
  <c r="G60" i="2"/>
  <c r="E60" i="2"/>
  <c r="D60" i="2"/>
  <c r="C60" i="2"/>
  <c r="B60" i="2"/>
  <c r="F59" i="2"/>
  <c r="E59" i="2"/>
  <c r="D59" i="2"/>
  <c r="C59" i="2"/>
  <c r="B59" i="2"/>
  <c r="E58" i="2"/>
  <c r="D58" i="2"/>
  <c r="G58" i="2" s="1"/>
  <c r="C58" i="2"/>
  <c r="B58" i="2"/>
  <c r="F57" i="2"/>
  <c r="E57" i="2"/>
  <c r="D57" i="2"/>
  <c r="C57" i="2"/>
  <c r="B57" i="2"/>
  <c r="F56" i="2"/>
  <c r="E56" i="2"/>
  <c r="D56" i="2"/>
  <c r="C56" i="2"/>
  <c r="B56" i="2"/>
  <c r="F55" i="2"/>
  <c r="G55" i="2" s="1"/>
  <c r="E55" i="2"/>
  <c r="D55" i="2"/>
  <c r="C55" i="2"/>
  <c r="B55" i="2"/>
  <c r="F54" i="2"/>
  <c r="G54" i="2" s="1"/>
  <c r="E54" i="2"/>
  <c r="D54" i="2"/>
  <c r="C54" i="2"/>
  <c r="B54" i="2"/>
  <c r="F53" i="2"/>
  <c r="F61" i="2" s="1"/>
  <c r="E53" i="2"/>
  <c r="D53" i="2"/>
  <c r="C53" i="2"/>
  <c r="B53" i="2"/>
  <c r="B61" i="2" s="1"/>
  <c r="F51" i="2"/>
  <c r="G51" i="2" s="1"/>
  <c r="E51" i="2"/>
  <c r="D51" i="2"/>
  <c r="C51" i="2"/>
  <c r="B51" i="2"/>
  <c r="F50" i="2"/>
  <c r="G50" i="2" s="1"/>
  <c r="E50" i="2"/>
  <c r="D50" i="2"/>
  <c r="C50" i="2"/>
  <c r="B50" i="2"/>
  <c r="E49" i="2"/>
  <c r="D49" i="2"/>
  <c r="G49" i="2" s="1"/>
  <c r="C49" i="2"/>
  <c r="B49" i="2"/>
  <c r="E48" i="2"/>
  <c r="D48" i="2"/>
  <c r="G48" i="2" s="1"/>
  <c r="C48" i="2"/>
  <c r="B48" i="2"/>
  <c r="F47" i="2"/>
  <c r="E47" i="2"/>
  <c r="D47" i="2"/>
  <c r="C47" i="2"/>
  <c r="B47" i="2"/>
  <c r="E46" i="2"/>
  <c r="D46" i="2"/>
  <c r="G46" i="2" s="1"/>
  <c r="C46" i="2"/>
  <c r="B46" i="2"/>
  <c r="F45" i="2"/>
  <c r="E45" i="2"/>
  <c r="D45" i="2"/>
  <c r="G45" i="2" s="1"/>
  <c r="C45" i="2"/>
  <c r="B45" i="2"/>
  <c r="F44" i="2"/>
  <c r="E44" i="2"/>
  <c r="D44" i="2"/>
  <c r="C44" i="2"/>
  <c r="B44" i="2"/>
  <c r="F43" i="2"/>
  <c r="E43" i="2"/>
  <c r="D43" i="2"/>
  <c r="C43" i="2"/>
  <c r="B43" i="2"/>
  <c r="E42" i="2"/>
  <c r="D42" i="2"/>
  <c r="G42" i="2" s="1"/>
  <c r="C42" i="2"/>
  <c r="B42" i="2"/>
  <c r="E41" i="2"/>
  <c r="D41" i="2"/>
  <c r="C41" i="2"/>
  <c r="B41" i="2"/>
  <c r="B52" i="2" s="1"/>
  <c r="F39" i="2"/>
  <c r="F40" i="2" s="1"/>
  <c r="E39" i="2"/>
  <c r="D39" i="2"/>
  <c r="C39" i="2"/>
  <c r="B39" i="2"/>
  <c r="E38" i="2"/>
  <c r="E40" i="2" s="1"/>
  <c r="D38" i="2"/>
  <c r="G38" i="2" s="1"/>
  <c r="G40" i="2" s="1"/>
  <c r="C38" i="2"/>
  <c r="C40" i="2" s="1"/>
  <c r="B38" i="2"/>
  <c r="B40" i="2" s="1"/>
  <c r="G36" i="2"/>
  <c r="E36" i="2"/>
  <c r="D36" i="2"/>
  <c r="C36" i="2"/>
  <c r="B36" i="2"/>
  <c r="E35" i="2"/>
  <c r="D35" i="2"/>
  <c r="G35" i="2" s="1"/>
  <c r="C35" i="2"/>
  <c r="B35" i="2"/>
  <c r="G34" i="2"/>
  <c r="E34" i="2"/>
  <c r="D34" i="2"/>
  <c r="C34" i="2"/>
  <c r="B34" i="2"/>
  <c r="E33" i="2"/>
  <c r="D33" i="2"/>
  <c r="G33" i="2" s="1"/>
  <c r="C33" i="2"/>
  <c r="B33" i="2"/>
  <c r="F32" i="2"/>
  <c r="E32" i="2"/>
  <c r="D32" i="2"/>
  <c r="G32" i="2" s="1"/>
  <c r="C32" i="2"/>
  <c r="B32" i="2"/>
  <c r="F31" i="2"/>
  <c r="F37" i="2" s="1"/>
  <c r="E31" i="2"/>
  <c r="D31" i="2"/>
  <c r="C31" i="2"/>
  <c r="B31" i="2"/>
  <c r="B37" i="2" s="1"/>
  <c r="E29" i="2"/>
  <c r="E30" i="2" s="1"/>
  <c r="D29" i="2"/>
  <c r="D30" i="2" s="1"/>
  <c r="C29" i="2"/>
  <c r="C30" i="2" s="1"/>
  <c r="B29" i="2"/>
  <c r="B30" i="2" s="1"/>
  <c r="F27" i="2"/>
  <c r="E27" i="2"/>
  <c r="D27" i="2"/>
  <c r="C27" i="2"/>
  <c r="B27" i="2"/>
  <c r="G26" i="2"/>
  <c r="E26" i="2"/>
  <c r="D26" i="2"/>
  <c r="C26" i="2"/>
  <c r="B26" i="2"/>
  <c r="E25" i="2"/>
  <c r="D25" i="2"/>
  <c r="G25" i="2" s="1"/>
  <c r="C25" i="2"/>
  <c r="B25" i="2"/>
  <c r="G24" i="2"/>
  <c r="E24" i="2"/>
  <c r="D24" i="2"/>
  <c r="C24" i="2"/>
  <c r="B24" i="2"/>
  <c r="F23" i="2"/>
  <c r="E23" i="2"/>
  <c r="D23" i="2"/>
  <c r="C23" i="2"/>
  <c r="B23" i="2"/>
  <c r="F22" i="2"/>
  <c r="E22" i="2"/>
  <c r="D22" i="2"/>
  <c r="C22" i="2"/>
  <c r="B22" i="2"/>
  <c r="G21" i="2"/>
  <c r="E21" i="2"/>
  <c r="D21" i="2"/>
  <c r="C21" i="2"/>
  <c r="B21" i="2"/>
  <c r="E20" i="2"/>
  <c r="D20" i="2"/>
  <c r="G20" i="2" s="1"/>
  <c r="C20" i="2"/>
  <c r="B20" i="2"/>
  <c r="G19" i="2"/>
  <c r="E19" i="2"/>
  <c r="D19" i="2"/>
  <c r="C19" i="2"/>
  <c r="B19" i="2"/>
  <c r="F18" i="2"/>
  <c r="E18" i="2"/>
  <c r="D18" i="2"/>
  <c r="C18" i="2"/>
  <c r="B18" i="2"/>
  <c r="E17" i="2"/>
  <c r="D17" i="2"/>
  <c r="D28" i="2" s="1"/>
  <c r="C17" i="2"/>
  <c r="B17" i="2"/>
  <c r="E14" i="2"/>
  <c r="D14" i="2"/>
  <c r="G14" i="2" s="1"/>
  <c r="C14" i="2"/>
  <c r="B14" i="2"/>
  <c r="E13" i="2"/>
  <c r="D13" i="2"/>
  <c r="G13" i="2" s="1"/>
  <c r="C13" i="2"/>
  <c r="B13" i="2"/>
  <c r="E12" i="2"/>
  <c r="D12" i="2"/>
  <c r="G12" i="2" s="1"/>
  <c r="C12" i="2"/>
  <c r="B12" i="2"/>
  <c r="B16" i="2" s="1"/>
  <c r="F11" i="2"/>
  <c r="G11" i="2" s="1"/>
  <c r="E11" i="2"/>
  <c r="D11" i="2"/>
  <c r="D16" i="2" s="1"/>
  <c r="C11" i="2"/>
  <c r="C16" i="2" s="1"/>
  <c r="B11" i="2"/>
  <c r="F16" i="2" l="1"/>
  <c r="E28" i="2"/>
  <c r="G22" i="2"/>
  <c r="G27" i="2"/>
  <c r="C37" i="2"/>
  <c r="C75" i="2" s="1"/>
  <c r="C52" i="2"/>
  <c r="C61" i="2"/>
  <c r="D61" i="2"/>
  <c r="C81" i="2"/>
  <c r="E16" i="2"/>
  <c r="B28" i="2"/>
  <c r="G29" i="2"/>
  <c r="G30" i="2" s="1"/>
  <c r="G39" i="2"/>
  <c r="D52" i="2"/>
  <c r="D74" i="2"/>
  <c r="D81" i="2"/>
  <c r="G81" i="2" s="1"/>
  <c r="C28" i="2"/>
  <c r="E37" i="2"/>
  <c r="D40" i="2"/>
  <c r="E52" i="2"/>
  <c r="E61" i="2"/>
  <c r="E74" i="2"/>
  <c r="E75" i="2" s="1"/>
  <c r="E98" i="2" s="1"/>
  <c r="E99" i="2" s="1"/>
  <c r="C74" i="2"/>
  <c r="B77" i="2"/>
  <c r="B75" i="2"/>
  <c r="B98" i="2" s="1"/>
  <c r="B99" i="2" s="1"/>
  <c r="G16" i="2"/>
  <c r="C77" i="2"/>
  <c r="D37" i="2"/>
  <c r="D75" i="2" s="1"/>
  <c r="F28" i="2"/>
  <c r="G31" i="2"/>
  <c r="G37" i="2" s="1"/>
  <c r="G41" i="2"/>
  <c r="G44" i="2"/>
  <c r="G47" i="2"/>
  <c r="F52" i="2"/>
  <c r="G53" i="2"/>
  <c r="G57" i="2"/>
  <c r="G63" i="2"/>
  <c r="G73" i="2"/>
  <c r="G82" i="2"/>
  <c r="G83" i="2"/>
  <c r="G18" i="2"/>
  <c r="G23" i="2"/>
  <c r="G43" i="2"/>
  <c r="G56" i="2"/>
  <c r="G59" i="2"/>
  <c r="G62" i="2"/>
  <c r="D78" i="2"/>
  <c r="D77" i="2" s="1"/>
  <c r="G77" i="2" s="1"/>
  <c r="G17" i="2"/>
  <c r="G78" i="2" l="1"/>
  <c r="G28" i="2"/>
  <c r="D98" i="2"/>
  <c r="D99" i="2" s="1"/>
  <c r="G74" i="2"/>
  <c r="F75" i="2"/>
  <c r="H72" i="2" s="1"/>
  <c r="C98" i="2"/>
  <c r="C99" i="2" s="1"/>
  <c r="H46" i="2"/>
  <c r="H35" i="2"/>
  <c r="H25" i="2"/>
  <c r="H20" i="2"/>
  <c r="H17" i="2"/>
  <c r="F98" i="2"/>
  <c r="F99" i="2" s="1"/>
  <c r="H49" i="2"/>
  <c r="H41" i="2"/>
  <c r="H38" i="2"/>
  <c r="H14" i="2"/>
  <c r="H12" i="2"/>
  <c r="H55" i="2"/>
  <c r="H68" i="2"/>
  <c r="H60" i="2"/>
  <c r="H36" i="2"/>
  <c r="H34" i="2"/>
  <c r="H29" i="2"/>
  <c r="H26" i="2"/>
  <c r="H24" i="2"/>
  <c r="H21" i="2"/>
  <c r="H19" i="2"/>
  <c r="H69" i="2"/>
  <c r="H64" i="2"/>
  <c r="H58" i="2"/>
  <c r="H51" i="2"/>
  <c r="H42" i="2"/>
  <c r="H27" i="2"/>
  <c r="H22" i="2"/>
  <c r="H13" i="2"/>
  <c r="H11" i="2"/>
  <c r="H61" i="2"/>
  <c r="H16" i="2"/>
  <c r="H50" i="2"/>
  <c r="H73" i="2"/>
  <c r="H47" i="2"/>
  <c r="H59" i="2"/>
  <c r="H39" i="2"/>
  <c r="H53" i="2"/>
  <c r="H71" i="2"/>
  <c r="H56" i="2"/>
  <c r="H32" i="2"/>
  <c r="H54" i="2"/>
  <c r="H18" i="2"/>
  <c r="H40" i="2"/>
  <c r="H57" i="2"/>
  <c r="H37" i="2"/>
  <c r="H23" i="2"/>
  <c r="H66" i="2"/>
  <c r="H31" i="2"/>
  <c r="H62" i="2"/>
  <c r="H74" i="2"/>
  <c r="H44" i="2"/>
  <c r="H63" i="2"/>
  <c r="H43" i="2"/>
  <c r="H45" i="2"/>
  <c r="H28" i="2"/>
  <c r="G61" i="2"/>
  <c r="G52" i="2"/>
  <c r="H52" i="2"/>
  <c r="G75" i="2" l="1"/>
  <c r="H65" i="2"/>
  <c r="H48" i="2"/>
  <c r="H30" i="2"/>
  <c r="H67" i="2"/>
  <c r="H70" i="2"/>
  <c r="H15" i="2"/>
  <c r="H33" i="2"/>
  <c r="H75" i="2"/>
</calcChain>
</file>

<file path=xl/comments1.xml><?xml version="1.0" encoding="utf-8"?>
<comments xmlns="http://schemas.openxmlformats.org/spreadsheetml/2006/main">
  <authors>
    <author>Ingrida</author>
  </authors>
  <commentList>
    <comment ref="G75" authorId="0" shapeId="0">
      <text>
        <r>
          <rPr>
            <sz val="9"/>
            <color indexed="81"/>
            <rFont val="Tahoma"/>
            <family val="2"/>
            <charset val="186"/>
          </rPr>
          <t xml:space="preserve">
atskaitot transfertus pašvaldības aprūpes centram 11 000 eiro</t>
        </r>
      </text>
    </comment>
  </commentList>
</comments>
</file>

<file path=xl/sharedStrings.xml><?xml version="1.0" encoding="utf-8"?>
<sst xmlns="http://schemas.openxmlformats.org/spreadsheetml/2006/main" count="123" uniqueCount="120">
  <si>
    <t>Lubānas novada domes 28.01.2021. saistošajiem noteikumiem Nr.2</t>
  </si>
  <si>
    <t>Lubānas novada domes 25.02.2021. saistošajiem noteikumiem Nr.3</t>
  </si>
  <si>
    <t>Lubānas novada domes 31.03.2021. saistošajiem noteikumiem Nr.4</t>
  </si>
  <si>
    <t>Lubānas novada domes 29.04.2021. saistošajiem noteikumiem Nr.6</t>
  </si>
  <si>
    <t>Lubānas novada domes 27.05.2021. saistošajiem noteikumiem Nr.7</t>
  </si>
  <si>
    <t>Lubānas novada domes 30.06.2021. saistošajiem noteikumiem Nr.8</t>
  </si>
  <si>
    <t>EUR</t>
  </si>
  <si>
    <t>2020.gada sākotnējais plāns</t>
  </si>
  <si>
    <t>2020.gada precizētais plāns</t>
  </si>
  <si>
    <t>2020.gada izpilde</t>
  </si>
  <si>
    <t>2021.gada precizētais plāns</t>
  </si>
  <si>
    <t>2.PIELIKUMS</t>
  </si>
  <si>
    <t>IZDEVUMU KOPSAVILKUMS ATBILSTOŠI  VALDĪBAS FUNKCIJU KLASIFIKĀCIJAI</t>
  </si>
  <si>
    <t>Iestāde, pasākums</t>
  </si>
  <si>
    <t>2021.gada sākotnējais  plāns</t>
  </si>
  <si>
    <t>Palielinājums/ samazinājums pret izpildi EUR</t>
  </si>
  <si>
    <t>Izdevumu struktūra %</t>
  </si>
  <si>
    <t>01.110 Dome un administrācija</t>
  </si>
  <si>
    <t>01.600 Vienotais klientu apkalpošanas centrs</t>
  </si>
  <si>
    <t>01.600 Vēlēšanu komisija</t>
  </si>
  <si>
    <t>01.721 Pašvaldības aizņēmumu procentu maksājumi</t>
  </si>
  <si>
    <t xml:space="preserve">01.890 Līdzekļi neparedzētiem gadījumiem </t>
  </si>
  <si>
    <t>[12000]</t>
  </si>
  <si>
    <t>Kopā pārvalde</t>
  </si>
  <si>
    <t>04.112 Atbalsts vietējo mājražotāju prod.realizācijai</t>
  </si>
  <si>
    <t>04.120 Nodarbinātības pasākumi</t>
  </si>
  <si>
    <t>04.210 Lauksaimniecība</t>
  </si>
  <si>
    <t>04.210 Mežsaimniecība</t>
  </si>
  <si>
    <t>04.360 Siltumapgāde</t>
  </si>
  <si>
    <t>04.510 Autotransporta būvju uzturēšana, būvniecība- pašvaldības finansējums</t>
  </si>
  <si>
    <t xml:space="preserve">04.510 Autotransporta būvju uzturēšana, būvniecība- valsts budžeta mērķdotācija </t>
  </si>
  <si>
    <t>04.700 Tūrisma un kultūrvēsturiskā mantojuma centrs</t>
  </si>
  <si>
    <t>04.740 Tūristu mītne Tilta iela 5</t>
  </si>
  <si>
    <t>04.900 Publiskie interneta piekļuves punkti</t>
  </si>
  <si>
    <t>04.900 Atbalsts uzņēmējdarbībai</t>
  </si>
  <si>
    <t>Kopā ekonomiskā darbība</t>
  </si>
  <si>
    <t>05.100.Dabas resursu nodokļa līdzekļi</t>
  </si>
  <si>
    <t>Kopā vides aizsardzība</t>
  </si>
  <si>
    <t>06.100 Mājokļu uzturēšana un attīstība</t>
  </si>
  <si>
    <t>06.200 Teritorijas uzturēšana un attīstība</t>
  </si>
  <si>
    <t>06.300 Ūdenssaimniecība</t>
  </si>
  <si>
    <t>06.400 Ielu apgaismošana - pašvaldības finansējums</t>
  </si>
  <si>
    <t>06.400 Ielu apgaismošana - valsts budžeta mērķdotācija</t>
  </si>
  <si>
    <t>06.600 Ēku apsaimniekošana</t>
  </si>
  <si>
    <t>Kopā pašvaldības teritorijas un ēku apsaimniekošana</t>
  </si>
  <si>
    <t>07.210 Ambulance</t>
  </si>
  <si>
    <t>07.230. Zobārstniecības pakalpojumi</t>
  </si>
  <si>
    <t>Kopā veselības aprūpe</t>
  </si>
  <si>
    <t>08.210.Lubānas bibliotēka un ārējās apkalpošanas punkts "Baloži"</t>
  </si>
  <si>
    <t>08.210. Meirānu bibliotēka</t>
  </si>
  <si>
    <t>08.230.Lubānas Kultūras nams</t>
  </si>
  <si>
    <t>08.230. Lubānas estrāde</t>
  </si>
  <si>
    <t>08.230 Meirānu Tautas nams</t>
  </si>
  <si>
    <t>08.620 Pārējie atpūtas un sporta pasākumi</t>
  </si>
  <si>
    <t>08.610 Kultūras darba speciālists</t>
  </si>
  <si>
    <t>08.610 Jauniešu centrs</t>
  </si>
  <si>
    <t>08.230. Pašvaldības informatīvais izdevums „Lubānas ziņas”</t>
  </si>
  <si>
    <t>08.290 Bērnu rotaļu laukums</t>
  </si>
  <si>
    <t>08.400 Pārējā citur neklasificētā kultūra, t.sk. atbalsta pasākumi biedrībām un nodibinājumiem</t>
  </si>
  <si>
    <t>Kopā atpūta, kultūra</t>
  </si>
  <si>
    <t>09.110 Pirmsskolas izglītības iestāde „Rūķīši”</t>
  </si>
  <si>
    <t xml:space="preserve">09.210 Lubānas vidusskola </t>
  </si>
  <si>
    <t>09.210 Lubānas vidusskola - projekti</t>
  </si>
  <si>
    <t>09.210 Meirānu Kalpaka pamatskola</t>
  </si>
  <si>
    <t>09.510 Lubānas Mākslas skola</t>
  </si>
  <si>
    <t>09.600 Izglītības palīgpasākumi (internāts, skolēnu pārvadājumi, vasaras nometnes)</t>
  </si>
  <si>
    <t>09.800 Pārējie izglītības pasākumi (izglītības darba speciālists)</t>
  </si>
  <si>
    <t>09.810 Norēķini ar citām pašvaldībām par izglītības pakalpojumiem</t>
  </si>
  <si>
    <t>Kopā izglītība</t>
  </si>
  <si>
    <t xml:space="preserve">10.700 Soc.pabalsti maznodrošinātajiem iedzīvotājiem </t>
  </si>
  <si>
    <t>10.910 Sociālais dienests un aprūpe mājās</t>
  </si>
  <si>
    <t>10.120. Asistenta pakalpojumi personām ar invaliditāti</t>
  </si>
  <si>
    <t>10.120. Sociālā aizsardzība invaliditātes gadījumā</t>
  </si>
  <si>
    <t>10.200 Veselības un sociālās aprūpes centrs</t>
  </si>
  <si>
    <t>10.400 Bāriņtiesa</t>
  </si>
  <si>
    <t>10.400 Atbalsts ģimenēm ar bērniem</t>
  </si>
  <si>
    <t>10.700 Soc.pabalsti maznodrošinātajiem iedzīvotājiem par uzturēšanu pašvaldības soc.aprūpes iestādē</t>
  </si>
  <si>
    <r>
      <t>[8892</t>
    </r>
    <r>
      <rPr>
        <sz val="10"/>
        <rFont val="Calibri"/>
        <family val="2"/>
        <charset val="186"/>
      </rPr>
      <t>]</t>
    </r>
  </si>
  <si>
    <r>
      <t>[2 108</t>
    </r>
    <r>
      <rPr>
        <sz val="10"/>
        <rFont val="Calibri"/>
        <family val="2"/>
        <charset val="186"/>
      </rPr>
      <t>]</t>
    </r>
  </si>
  <si>
    <t>10.920 Norēķini ar citām pašvaldībām par sociālās aprūpes iestāžu pakalpojumiem</t>
  </si>
  <si>
    <t>10.120. Deinstitucionalizācijas pasākumi</t>
  </si>
  <si>
    <t>10.900 Pārējie sociālās palīdzības pasākumi, t.sk. atbalsts biedrībām</t>
  </si>
  <si>
    <t>10.700 Dienas centrs "Eglāji"</t>
  </si>
  <si>
    <t>Kopā sociālā aizsardzība</t>
  </si>
  <si>
    <t>Kopā izdevumi</t>
  </si>
  <si>
    <t>Finansēšana:</t>
  </si>
  <si>
    <t>Aizņēmumi no Valsts kases F40020000</t>
  </si>
  <si>
    <t>Aizņēmumu saņemšana F40020010</t>
  </si>
  <si>
    <t>atmaksas gads</t>
  </si>
  <si>
    <t>Pašvaldības investīciju projekts "Latgales ielas atjaunošana Lubānā"</t>
  </si>
  <si>
    <t>2040.</t>
  </si>
  <si>
    <t xml:space="preserve">Prioritārais investīciju projekts “Lubānas pilsētas  
kluba pārbūve Tilta ielā 14, Lubāna, Lubānas novads”
</t>
  </si>
  <si>
    <t>2041.</t>
  </si>
  <si>
    <t>Aizņēmumu atmaksa F40020020</t>
  </si>
  <si>
    <r>
      <rPr>
        <i/>
        <sz val="10"/>
        <rFont val="Times New Roman"/>
        <family val="1"/>
        <charset val="186"/>
      </rPr>
      <t>F40321220</t>
    </r>
    <r>
      <rPr>
        <sz val="10"/>
        <rFont val="Times New Roman"/>
        <family val="1"/>
        <charset val="186"/>
      </rPr>
      <t xml:space="preserve"> ELFLA projekts Meirānu tautas nama rekonstrukcija (2009.g. līgums)</t>
    </r>
  </si>
  <si>
    <t>atmaksāts</t>
  </si>
  <si>
    <r>
      <rPr>
        <i/>
        <sz val="10"/>
        <rFont val="Times New Roman"/>
        <family val="1"/>
        <charset val="186"/>
      </rPr>
      <t>F40322220</t>
    </r>
    <r>
      <rPr>
        <sz val="10"/>
        <rFont val="Times New Roman"/>
        <family val="1"/>
        <charset val="186"/>
      </rPr>
      <t xml:space="preserve"> ELFLA "Lubānas vidusskolas sporta kompleksa rekonstrukcija" (2010.g.līgums)</t>
    </r>
  </si>
  <si>
    <t>2025.</t>
  </si>
  <si>
    <r>
      <rPr>
        <i/>
        <sz val="10"/>
        <rFont val="Times New Roman"/>
        <family val="1"/>
        <charset val="186"/>
      </rPr>
      <t xml:space="preserve">F40322220 </t>
    </r>
    <r>
      <rPr>
        <sz val="10"/>
        <rFont val="Times New Roman"/>
        <family val="1"/>
        <charset val="186"/>
      </rPr>
      <t>Sintētiskā seguma ieklāšana Lubānas vidusskolas stadionā (2011.g.līgums)</t>
    </r>
  </si>
  <si>
    <t>2024.</t>
  </si>
  <si>
    <r>
      <rPr>
        <i/>
        <sz val="10"/>
        <rFont val="Times New Roman"/>
        <family val="1"/>
        <charset val="186"/>
      </rPr>
      <t>F40322220</t>
    </r>
    <r>
      <rPr>
        <sz val="10"/>
        <rFont val="Times New Roman"/>
        <family val="1"/>
        <charset val="186"/>
      </rPr>
      <t xml:space="preserve"> Ūdenssaimniecības pakalpojumu attīstība Lubānā (I) (2010.g.līgums)</t>
    </r>
  </si>
  <si>
    <r>
      <rPr>
        <i/>
        <sz val="10"/>
        <rFont val="Times New Roman"/>
        <family val="1"/>
        <charset val="186"/>
      </rPr>
      <t>F40322220</t>
    </r>
    <r>
      <rPr>
        <sz val="10"/>
        <rFont val="Times New Roman"/>
        <family val="1"/>
        <charset val="186"/>
      </rPr>
      <t xml:space="preserve"> Ūdenssaimniecības pakalpojumu attīstība Lubānā (2.) (2012.g.līgums)</t>
    </r>
  </si>
  <si>
    <t>2042.</t>
  </si>
  <si>
    <r>
      <rPr>
        <i/>
        <sz val="10"/>
        <rFont val="Times New Roman"/>
        <family val="1"/>
        <charset val="186"/>
      </rPr>
      <t>F40322220</t>
    </r>
    <r>
      <rPr>
        <sz val="10"/>
        <rFont val="Times New Roman"/>
        <family val="1"/>
        <charset val="186"/>
      </rPr>
      <t xml:space="preserve"> Lubānas ūdenssaimniecības attīstības II kārta (3.) (2015.g. līgums)</t>
    </r>
  </si>
  <si>
    <t>2045.</t>
  </si>
  <si>
    <r>
      <rPr>
        <i/>
        <sz val="10"/>
        <rFont val="Times New Roman"/>
        <family val="1"/>
        <charset val="186"/>
      </rPr>
      <t>F40322220</t>
    </r>
    <r>
      <rPr>
        <sz val="10"/>
        <rFont val="Times New Roman"/>
        <family val="1"/>
        <charset val="186"/>
      </rPr>
      <t xml:space="preserve"> Šķeldas apkures sistēmas piegāde un uzstādīšana (2014.g. līgums) (katlumāja Skolas ielā)</t>
    </r>
  </si>
  <si>
    <t>2044.</t>
  </si>
  <si>
    <r>
      <rPr>
        <i/>
        <sz val="10"/>
        <rFont val="Times New Roman"/>
        <family val="1"/>
        <charset val="186"/>
      </rPr>
      <t xml:space="preserve">F40322220 </t>
    </r>
    <r>
      <rPr>
        <sz val="10"/>
        <rFont val="Times New Roman"/>
        <family val="1"/>
        <charset val="186"/>
      </rPr>
      <t xml:space="preserve"> SIA "Lubānas KP" pamatkapitāla palielināšana projekta "Pārvades un sadales sistēmas rekonstrukcija Lubānā" īstenošanai (2015.g. līgums) (siltumapgādei)</t>
    </r>
  </si>
  <si>
    <r>
      <rPr>
        <i/>
        <sz val="10"/>
        <rFont val="Times New Roman"/>
        <family val="1"/>
        <charset val="186"/>
      </rPr>
      <t>F40322220</t>
    </r>
    <r>
      <rPr>
        <sz val="10"/>
        <rFont val="Times New Roman"/>
        <family val="1"/>
        <charset val="186"/>
      </rPr>
      <t xml:space="preserve"> Ielu un ietvju seguma atjaunošana Lubānā (2015.g.līgums) (asfalts Parka, Stacijas ielā, gājēju cel. Oskara Kalpaka ielā)</t>
    </r>
  </si>
  <si>
    <t>2035.</t>
  </si>
  <si>
    <r>
      <rPr>
        <i/>
        <sz val="10"/>
        <rFont val="Times New Roman"/>
        <family val="1"/>
        <charset val="186"/>
      </rPr>
      <t>F40322220</t>
    </r>
    <r>
      <rPr>
        <sz val="10"/>
        <rFont val="Times New Roman"/>
        <family val="1"/>
        <charset val="186"/>
      </rPr>
      <t xml:space="preserve"> Brīvības ielas posma seguma atjaunošana (2016.g. līgums)</t>
    </r>
  </si>
  <si>
    <t>2046.</t>
  </si>
  <si>
    <r>
      <rPr>
        <i/>
        <sz val="10"/>
        <rFont val="Times New Roman"/>
        <family val="1"/>
        <charset val="186"/>
      </rPr>
      <t>F40322220</t>
    </r>
    <r>
      <rPr>
        <sz val="10"/>
        <rFont val="Times New Roman"/>
        <family val="1"/>
        <charset val="186"/>
      </rPr>
      <t xml:space="preserve"> SIA "Lubānas KP" pamatkapitālā projekta "Siltumtrases pārbūve Ozolu ielā"  īstenošanai (2017.g. līgums)</t>
    </r>
  </si>
  <si>
    <t>2037.</t>
  </si>
  <si>
    <r>
      <rPr>
        <i/>
        <sz val="10"/>
        <rFont val="Times New Roman"/>
        <family val="1"/>
        <charset val="186"/>
      </rPr>
      <t>F40322220</t>
    </r>
    <r>
      <rPr>
        <sz val="10"/>
        <rFont val="Times New Roman"/>
        <family val="1"/>
        <charset val="186"/>
      </rPr>
      <t xml:space="preserve"> Prioritārais investīciju projekts "Lubānas Jauno kapu kapličas jaunbūve" (2017.g. līgums)</t>
    </r>
  </si>
  <si>
    <r>
      <rPr>
        <i/>
        <sz val="10"/>
        <rFont val="Times New Roman"/>
        <family val="1"/>
        <charset val="186"/>
      </rPr>
      <t xml:space="preserve">F40322220 </t>
    </r>
    <r>
      <rPr>
        <sz val="10"/>
        <rFont val="Times New Roman"/>
        <family val="1"/>
        <charset val="186"/>
      </rPr>
      <t>ELFLA projekta "Autoceļa Jaunie kapi-Birznieki-Dambīši posma atjaunošana" (2019.g. līgums)</t>
    </r>
  </si>
  <si>
    <t>Līdzdalība komersantu pašu kapitālā F50010000</t>
  </si>
  <si>
    <r>
      <rPr>
        <i/>
        <sz val="10"/>
        <rFont val="Times New Roman"/>
        <family val="1"/>
        <charset val="186"/>
      </rPr>
      <t>F55010013</t>
    </r>
    <r>
      <rPr>
        <sz val="10"/>
        <rFont val="Times New Roman"/>
        <family val="1"/>
        <charset val="186"/>
      </rPr>
      <t xml:space="preserve"> Finanšu ieguldījums SIA 'Lubānas KP" pamatkapitālā jaunas komunālās tehnikas iegādei</t>
    </r>
  </si>
  <si>
    <t>KOPĀ izdevumi un finansēšana</t>
  </si>
  <si>
    <t>Līdzekļu atlikums gada beigās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</si>
</sst>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.0"/>
  </numFmts>
  <fonts count="24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i/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b/>
      <i/>
      <sz val="12"/>
      <name val="Arial"/>
      <family val="2"/>
      <charset val="186"/>
    </font>
    <font>
      <i/>
      <sz val="10"/>
      <name val="Arial"/>
      <family val="2"/>
      <charset val="186"/>
    </font>
    <font>
      <sz val="10"/>
      <name val="Calibri"/>
      <family val="2"/>
      <charset val="186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sz val="9"/>
      <color indexed="81"/>
      <name val="Tahoma"/>
      <family val="2"/>
      <charset val="186"/>
    </font>
    <font>
      <b/>
      <i/>
      <sz val="12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b/>
      <sz val="12"/>
      <name val="Arial"/>
      <family val="2"/>
      <charset val="186"/>
    </font>
    <font>
      <sz val="11"/>
      <name val="Arial"/>
      <family val="2"/>
      <charset val="186"/>
    </font>
    <font>
      <i/>
      <sz val="10"/>
      <name val="Times New Roman"/>
      <family val="1"/>
      <charset val="186"/>
    </font>
    <font>
      <sz val="10"/>
      <color indexed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8" fillId="0" borderId="0" xfId="1" applyFont="1"/>
    <xf numFmtId="0" fontId="9" fillId="0" borderId="0" xfId="1" applyFont="1"/>
    <xf numFmtId="0" fontId="8" fillId="0" borderId="1" xfId="1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justify" wrapText="1"/>
    </xf>
    <xf numFmtId="3" fontId="2" fillId="0" borderId="1" xfId="1" applyNumberFormat="1" applyFont="1" applyBorder="1"/>
    <xf numFmtId="0" fontId="8" fillId="0" borderId="1" xfId="1" applyFont="1" applyBorder="1" applyAlignment="1">
      <alignment horizontal="justify" wrapText="1"/>
    </xf>
    <xf numFmtId="0" fontId="12" fillId="0" borderId="0" xfId="1" applyFont="1"/>
    <xf numFmtId="0" fontId="13" fillId="0" borderId="0" xfId="1" applyFont="1"/>
    <xf numFmtId="3" fontId="2" fillId="0" borderId="1" xfId="1" applyNumberFormat="1" applyFont="1" applyBorder="1" applyAlignment="1">
      <alignment horizontal="right" wrapText="1"/>
    </xf>
    <xf numFmtId="3" fontId="8" fillId="0" borderId="1" xfId="1" applyNumberFormat="1" applyFont="1" applyBorder="1"/>
    <xf numFmtId="0" fontId="11" fillId="0" borderId="1" xfId="1" applyFont="1" applyBorder="1" applyAlignment="1">
      <alignment horizontal="justify" wrapText="1"/>
    </xf>
    <xf numFmtId="0" fontId="15" fillId="0" borderId="0" xfId="1" applyFont="1"/>
    <xf numFmtId="3" fontId="11" fillId="0" borderId="1" xfId="1" applyNumberFormat="1" applyFont="1" applyBorder="1"/>
    <xf numFmtId="0" fontId="16" fillId="0" borderId="0" xfId="1" applyFont="1"/>
    <xf numFmtId="0" fontId="2" fillId="0" borderId="0" xfId="1" applyFont="1" applyAlignment="1">
      <alignment horizontal="right"/>
    </xf>
    <xf numFmtId="0" fontId="1" fillId="0" borderId="0" xfId="1" applyFont="1" applyAlignment="1">
      <alignment horizontal="right"/>
    </xf>
    <xf numFmtId="0" fontId="5" fillId="0" borderId="0" xfId="1" applyFont="1"/>
    <xf numFmtId="0" fontId="18" fillId="0" borderId="0" xfId="1" applyFont="1"/>
    <xf numFmtId="0" fontId="10" fillId="0" borderId="0" xfId="1" applyFont="1"/>
    <xf numFmtId="0" fontId="5" fillId="0" borderId="0" xfId="1" applyFont="1" applyAlignment="1">
      <alignment horizontal="center"/>
    </xf>
    <xf numFmtId="3" fontId="2" fillId="0" borderId="1" xfId="1" applyNumberFormat="1" applyFont="1" applyBorder="1" applyAlignment="1">
      <alignment wrapText="1"/>
    </xf>
    <xf numFmtId="2" fontId="3" fillId="0" borderId="1" xfId="1" applyNumberFormat="1" applyFont="1" applyBorder="1" applyAlignment="1">
      <alignment wrapText="1"/>
    </xf>
    <xf numFmtId="3" fontId="2" fillId="0" borderId="1" xfId="1" applyNumberFormat="1" applyFont="1" applyBorder="1" applyAlignment="1">
      <alignment vertical="center" wrapText="1"/>
    </xf>
    <xf numFmtId="0" fontId="1" fillId="0" borderId="0" xfId="1" applyFont="1"/>
    <xf numFmtId="3" fontId="11" fillId="0" borderId="1" xfId="1" applyNumberFormat="1" applyFont="1" applyBorder="1" applyAlignment="1">
      <alignment wrapText="1"/>
    </xf>
    <xf numFmtId="3" fontId="8" fillId="0" borderId="1" xfId="1" applyNumberFormat="1" applyFont="1" applyBorder="1" applyAlignment="1">
      <alignment wrapText="1"/>
    </xf>
    <xf numFmtId="2" fontId="9" fillId="0" borderId="1" xfId="1" applyNumberFormat="1" applyFont="1" applyBorder="1" applyAlignment="1">
      <alignment wrapText="1"/>
    </xf>
    <xf numFmtId="3" fontId="2" fillId="0" borderId="1" xfId="1" applyNumberFormat="1" applyFont="1" applyFill="1" applyBorder="1" applyAlignment="1">
      <alignment wrapText="1"/>
    </xf>
    <xf numFmtId="0" fontId="11" fillId="0" borderId="1" xfId="1" applyFont="1" applyBorder="1" applyAlignment="1">
      <alignment horizontal="justify" vertical="top" wrapText="1"/>
    </xf>
    <xf numFmtId="0" fontId="2" fillId="0" borderId="1" xfId="1" applyFont="1" applyBorder="1" applyAlignment="1">
      <alignment horizontal="justify" vertical="top" wrapText="1"/>
    </xf>
    <xf numFmtId="166" fontId="4" fillId="0" borderId="0" xfId="1" applyNumberFormat="1" applyFont="1" applyBorder="1"/>
    <xf numFmtId="0" fontId="2" fillId="0" borderId="1" xfId="1" applyFont="1" applyFill="1" applyBorder="1" applyAlignment="1">
      <alignment horizontal="justify" vertical="top" wrapText="1"/>
    </xf>
    <xf numFmtId="0" fontId="19" fillId="0" borderId="0" xfId="1" applyFont="1"/>
    <xf numFmtId="3" fontId="2" fillId="0" borderId="0" xfId="1" applyNumberFormat="1" applyFont="1" applyBorder="1" applyAlignment="1">
      <alignment wrapText="1"/>
    </xf>
    <xf numFmtId="0" fontId="20" fillId="0" borderId="0" xfId="1" applyFont="1"/>
    <xf numFmtId="0" fontId="5" fillId="0" borderId="1" xfId="1" applyFont="1" applyBorder="1" applyAlignment="1">
      <alignment horizontal="justify" vertical="top" wrapText="1"/>
    </xf>
    <xf numFmtId="3" fontId="5" fillId="0" borderId="1" xfId="1" applyNumberFormat="1" applyFont="1" applyBorder="1" applyAlignment="1">
      <alignment wrapText="1"/>
    </xf>
    <xf numFmtId="0" fontId="15" fillId="0" borderId="0" xfId="1" applyFont="1" applyAlignment="1">
      <alignment horizontal="center"/>
    </xf>
    <xf numFmtId="166" fontId="11" fillId="0" borderId="1" xfId="1" applyNumberFormat="1" applyFont="1" applyBorder="1"/>
    <xf numFmtId="166" fontId="7" fillId="0" borderId="1" xfId="1" applyNumberFormat="1" applyFont="1" applyBorder="1"/>
    <xf numFmtId="0" fontId="21" fillId="0" borderId="0" xfId="1" applyFont="1"/>
    <xf numFmtId="0" fontId="3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justify" vertical="justify" wrapText="1"/>
    </xf>
    <xf numFmtId="166" fontId="3" fillId="0" borderId="1" xfId="1" applyNumberFormat="1" applyFont="1" applyBorder="1" applyAlignment="1">
      <alignment horizontal="center"/>
    </xf>
    <xf numFmtId="3" fontId="2" fillId="0" borderId="2" xfId="1" applyNumberFormat="1" applyFont="1" applyFill="1" applyBorder="1" applyAlignment="1">
      <alignment horizontal="right" wrapText="1"/>
    </xf>
    <xf numFmtId="0" fontId="1" fillId="0" borderId="0" xfId="1" applyBorder="1"/>
    <xf numFmtId="3" fontId="3" fillId="0" borderId="1" xfId="1" applyNumberFormat="1" applyFont="1" applyBorder="1" applyAlignment="1">
      <alignment horizontal="center"/>
    </xf>
    <xf numFmtId="0" fontId="2" fillId="0" borderId="0" xfId="1" applyFont="1" applyBorder="1" applyAlignment="1">
      <alignment horizontal="justify" vertical="top" wrapText="1"/>
    </xf>
    <xf numFmtId="3" fontId="2" fillId="0" borderId="0" xfId="1" applyNumberFormat="1" applyFont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3" fontId="8" fillId="0" borderId="3" xfId="1" applyNumberFormat="1" applyFont="1" applyBorder="1" applyAlignment="1">
      <alignment horizontal="center" wrapText="1"/>
    </xf>
    <xf numFmtId="3" fontId="8" fillId="0" borderId="1" xfId="1" applyNumberFormat="1" applyFont="1" applyBorder="1" applyAlignment="1">
      <alignment horizontal="center" wrapText="1"/>
    </xf>
    <xf numFmtId="3" fontId="6" fillId="0" borderId="1" xfId="1" applyNumberFormat="1" applyFont="1" applyBorder="1" applyAlignment="1">
      <alignment horizontal="right" wrapText="1"/>
    </xf>
    <xf numFmtId="3" fontId="5" fillId="0" borderId="0" xfId="1" applyNumberFormat="1" applyFont="1"/>
    <xf numFmtId="3" fontId="5" fillId="0" borderId="0" xfId="1" applyNumberFormat="1" applyFont="1" applyAlignment="1">
      <alignment horizontal="center"/>
    </xf>
    <xf numFmtId="3" fontId="2" fillId="0" borderId="0" xfId="1" applyNumberFormat="1" applyFont="1" applyAlignment="1">
      <alignment horizontal="center"/>
    </xf>
    <xf numFmtId="3" fontId="10" fillId="0" borderId="0" xfId="1" applyNumberFormat="1" applyFont="1" applyAlignment="1">
      <alignment horizontal="center"/>
    </xf>
    <xf numFmtId="3" fontId="2" fillId="0" borderId="0" xfId="1" applyNumberFormat="1" applyFont="1" applyAlignment="1">
      <alignment horizontal="left"/>
    </xf>
    <xf numFmtId="0" fontId="3" fillId="0" borderId="0" xfId="1" applyFont="1" applyAlignment="1">
      <alignment horizontal="right"/>
    </xf>
    <xf numFmtId="0" fontId="23" fillId="0" borderId="0" xfId="1" applyFont="1"/>
    <xf numFmtId="0" fontId="1" fillId="0" borderId="0" xfId="1" applyAlignment="1">
      <alignment horizontal="center"/>
    </xf>
    <xf numFmtId="0" fontId="2" fillId="0" borderId="0" xfId="1" applyFont="1" applyAlignment="1">
      <alignment horizontal="right"/>
    </xf>
    <xf numFmtId="0" fontId="1" fillId="0" borderId="0" xfId="1" applyFont="1" applyAlignment="1">
      <alignment horizontal="right"/>
    </xf>
  </cellXfs>
  <cellStyles count="3">
    <cellStyle name="Parasts" xfId="0" builtinId="0"/>
    <cellStyle name="Parasts 2 2" xfId="2"/>
    <cellStyle name="Parasts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rida/Desktop/2021_budzeta_pla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NEMUMI"/>
      <sheetName val="IZDEVUMI"/>
      <sheetName val="IZDEVUMI_EKK"/>
      <sheetName val="ZIEDOJUMI"/>
      <sheetName val="saistības"/>
      <sheetName val="limiti"/>
      <sheetName val="Dome"/>
      <sheetName val="aizņēmumu procenti"/>
      <sheetName val="klientu centrs"/>
      <sheetName val="vēlēšanu komisija"/>
      <sheetName val="lauksaimniecība"/>
      <sheetName val="siltumapgāde"/>
      <sheetName val="ViesnīcaTilta 5"/>
      <sheetName val="Transporta būvju uzt. un rem"/>
      <sheetName val="ceļu fonds"/>
      <sheetName val="publiskais internets"/>
      <sheetName val="tūrisma un kultūrv.mant.centrs"/>
      <sheetName val="nodarbinātība"/>
      <sheetName val="Amatnieku centrs"/>
      <sheetName val="Atbalsts uzņēmējdarbībai"/>
      <sheetName val="dabas resursi "/>
      <sheetName val="mājokļu uzturēšana"/>
      <sheetName val="teritorijas uzturēšana"/>
      <sheetName val="Ūdensapgāde"/>
      <sheetName val="ielu apgaismošana"/>
      <sheetName val="ēku apsaimniekošana"/>
      <sheetName val="ambulance "/>
      <sheetName val="Lubānas b-ka"/>
      <sheetName val="Meirānu b-ka"/>
      <sheetName val="Lubānas KN"/>
      <sheetName val="Aiviekstes svētki"/>
      <sheetName val="Estrāde"/>
      <sheetName val="Meirānu TN"/>
      <sheetName val="Sports"/>
      <sheetName val="Kultūras darba speciālists"/>
      <sheetName val="Jauniešu centrs"/>
      <sheetName val="Lubānas ziņas"/>
      <sheetName val="rotaļu laukums"/>
      <sheetName val="Pārējais sports, kultūra, reliģ"/>
      <sheetName val="PII &quot;Rūķīši&quot;"/>
      <sheetName val="Lubānas vidusskolas"/>
      <sheetName val="1.-4.kl.ēdināš."/>
      <sheetName val="vidusskola projekti"/>
      <sheetName val="Meirānu pamatskola"/>
      <sheetName val="Mākslas skola"/>
      <sheetName val="Internāts"/>
      <sheetName val="Izglītības darba speciālists"/>
      <sheetName val="Izglītības norēķini"/>
      <sheetName val="pabalsti"/>
      <sheetName val="Soc.dienests"/>
      <sheetName val="Asistenti"/>
      <sheetName val="Invalīdu aizsardzība"/>
      <sheetName val="Soc.aprūpes centrs"/>
      <sheetName val="Bāriņtiesa"/>
      <sheetName val="Atbalsts ģimenēm ar bērniem"/>
      <sheetName val="Maksājumi citām pašv soc. pak."/>
      <sheetName val="deinstitucionalizācija"/>
      <sheetName val="dienas centrs Eglāji"/>
    </sheetNames>
    <sheetDataSet>
      <sheetData sheetId="0">
        <row r="15">
          <cell r="C15">
            <v>614842</v>
          </cell>
          <cell r="D15">
            <v>614842</v>
          </cell>
          <cell r="E15">
            <v>614842</v>
          </cell>
          <cell r="F15">
            <v>754518</v>
          </cell>
          <cell r="G15">
            <v>754518</v>
          </cell>
        </row>
        <row r="105">
          <cell r="C105">
            <v>2890044</v>
          </cell>
          <cell r="D105">
            <v>3261694</v>
          </cell>
          <cell r="E105">
            <v>3242782</v>
          </cell>
          <cell r="F105">
            <v>2720516</v>
          </cell>
          <cell r="G105">
            <v>2747387</v>
          </cell>
        </row>
      </sheetData>
      <sheetData sheetId="1"/>
      <sheetData sheetId="2">
        <row r="12">
          <cell r="B12">
            <v>284582</v>
          </cell>
          <cell r="C12">
            <v>289459</v>
          </cell>
          <cell r="D12">
            <v>251003</v>
          </cell>
          <cell r="E12">
            <v>282679</v>
          </cell>
          <cell r="F12">
            <v>295679</v>
          </cell>
        </row>
        <row r="23">
          <cell r="B23">
            <v>17811</v>
          </cell>
          <cell r="C23">
            <v>17811</v>
          </cell>
          <cell r="D23">
            <v>16783</v>
          </cell>
          <cell r="E23">
            <v>14894</v>
          </cell>
        </row>
        <row r="31">
          <cell r="B31">
            <v>1858</v>
          </cell>
          <cell r="C31">
            <v>1858</v>
          </cell>
          <cell r="D31">
            <v>1585</v>
          </cell>
          <cell r="E31">
            <v>4749</v>
          </cell>
        </row>
        <row r="37">
          <cell r="B37">
            <v>500</v>
          </cell>
          <cell r="C37">
            <v>504</v>
          </cell>
          <cell r="D37">
            <v>504</v>
          </cell>
          <cell r="E37">
            <v>500</v>
          </cell>
        </row>
        <row r="42">
          <cell r="B42">
            <v>1167</v>
          </cell>
          <cell r="C42">
            <v>1387</v>
          </cell>
          <cell r="D42">
            <v>1244</v>
          </cell>
          <cell r="E42">
            <v>3075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3">
          <cell r="B53">
            <v>860</v>
          </cell>
          <cell r="C53">
            <v>860</v>
          </cell>
          <cell r="D53">
            <v>844</v>
          </cell>
          <cell r="E53">
            <v>820</v>
          </cell>
        </row>
        <row r="56">
          <cell r="B56">
            <v>4672</v>
          </cell>
          <cell r="C56">
            <v>4672</v>
          </cell>
          <cell r="D56">
            <v>3898</v>
          </cell>
          <cell r="E56">
            <v>6187</v>
          </cell>
        </row>
        <row r="61">
          <cell r="B61">
            <v>117874</v>
          </cell>
          <cell r="C61">
            <v>172126</v>
          </cell>
          <cell r="D61">
            <v>168463</v>
          </cell>
          <cell r="E61">
            <v>103480</v>
          </cell>
          <cell r="F61">
            <v>115158</v>
          </cell>
        </row>
        <row r="66">
          <cell r="B66">
            <v>106723</v>
          </cell>
          <cell r="C66">
            <v>106723</v>
          </cell>
          <cell r="D66">
            <v>64413</v>
          </cell>
          <cell r="E66">
            <v>108780</v>
          </cell>
          <cell r="F66">
            <v>108780</v>
          </cell>
        </row>
        <row r="70">
          <cell r="B70">
            <v>120</v>
          </cell>
          <cell r="C70">
            <v>120</v>
          </cell>
          <cell r="D70">
            <v>0</v>
          </cell>
          <cell r="E70">
            <v>0</v>
          </cell>
        </row>
        <row r="73">
          <cell r="B73">
            <v>15303</v>
          </cell>
          <cell r="C73">
            <v>15303</v>
          </cell>
          <cell r="D73">
            <v>12519</v>
          </cell>
          <cell r="E73">
            <v>8255</v>
          </cell>
        </row>
        <row r="81">
          <cell r="B81">
            <v>16411</v>
          </cell>
          <cell r="C81">
            <v>23918</v>
          </cell>
          <cell r="D81">
            <v>24026</v>
          </cell>
          <cell r="E81">
            <v>12960</v>
          </cell>
          <cell r="F81">
            <v>22600</v>
          </cell>
        </row>
        <row r="87">
          <cell r="B87">
            <v>1182</v>
          </cell>
          <cell r="C87">
            <v>1182</v>
          </cell>
          <cell r="D87">
            <v>1005</v>
          </cell>
          <cell r="E87">
            <v>1132</v>
          </cell>
        </row>
        <row r="90">
          <cell r="B90">
            <v>8500</v>
          </cell>
          <cell r="C90">
            <v>3500</v>
          </cell>
          <cell r="D90">
            <v>0</v>
          </cell>
          <cell r="E90">
            <v>8500</v>
          </cell>
          <cell r="F90">
            <v>7127</v>
          </cell>
        </row>
        <row r="94">
          <cell r="B94">
            <v>8413</v>
          </cell>
          <cell r="C94">
            <v>15723</v>
          </cell>
          <cell r="D94">
            <v>11710</v>
          </cell>
          <cell r="E94">
            <v>14506</v>
          </cell>
        </row>
        <row r="99">
          <cell r="B99">
            <v>3240</v>
          </cell>
          <cell r="C99">
            <v>3240</v>
          </cell>
          <cell r="D99">
            <v>1702</v>
          </cell>
          <cell r="E99">
            <v>5974</v>
          </cell>
          <cell r="F99">
            <v>5974</v>
          </cell>
        </row>
        <row r="105">
          <cell r="B105">
            <v>99822</v>
          </cell>
          <cell r="C105">
            <v>99822</v>
          </cell>
          <cell r="D105">
            <v>86572</v>
          </cell>
          <cell r="E105">
            <v>114358</v>
          </cell>
          <cell r="F105">
            <v>114533</v>
          </cell>
        </row>
        <row r="114">
          <cell r="B114">
            <v>665</v>
          </cell>
          <cell r="C114">
            <v>975</v>
          </cell>
          <cell r="D114">
            <v>958</v>
          </cell>
          <cell r="E114">
            <v>622</v>
          </cell>
        </row>
        <row r="117">
          <cell r="B117">
            <v>9558</v>
          </cell>
          <cell r="C117">
            <v>12406</v>
          </cell>
          <cell r="D117">
            <v>4858</v>
          </cell>
          <cell r="E117">
            <v>20360</v>
          </cell>
        </row>
        <row r="123">
          <cell r="B123">
            <v>16800</v>
          </cell>
          <cell r="C123">
            <v>16800</v>
          </cell>
          <cell r="D123">
            <v>16340</v>
          </cell>
          <cell r="E123">
            <v>17065</v>
          </cell>
        </row>
        <row r="127">
          <cell r="B127">
            <v>101209</v>
          </cell>
          <cell r="C127">
            <v>102419</v>
          </cell>
          <cell r="D127">
            <v>69622</v>
          </cell>
          <cell r="E127">
            <v>41115</v>
          </cell>
        </row>
        <row r="135">
          <cell r="B135">
            <v>35216</v>
          </cell>
          <cell r="C135">
            <v>35216</v>
          </cell>
          <cell r="D135">
            <v>30290</v>
          </cell>
          <cell r="E135">
            <v>32945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19944</v>
          </cell>
        </row>
        <row r="147">
          <cell r="B147">
            <v>53084</v>
          </cell>
          <cell r="C147">
            <v>53084</v>
          </cell>
          <cell r="D147">
            <v>49421</v>
          </cell>
          <cell r="E147">
            <v>54874</v>
          </cell>
        </row>
        <row r="155">
          <cell r="B155">
            <v>10457</v>
          </cell>
          <cell r="C155">
            <v>10457</v>
          </cell>
          <cell r="D155">
            <v>9390</v>
          </cell>
          <cell r="E155">
            <v>9392</v>
          </cell>
        </row>
        <row r="163">
          <cell r="B163">
            <v>139510</v>
          </cell>
          <cell r="C163">
            <v>139510</v>
          </cell>
          <cell r="D163">
            <v>99386</v>
          </cell>
          <cell r="E163">
            <v>140799</v>
          </cell>
          <cell r="F163">
            <v>346161</v>
          </cell>
        </row>
        <row r="172">
          <cell r="B172">
            <v>14912</v>
          </cell>
          <cell r="C172">
            <v>14912</v>
          </cell>
          <cell r="D172">
            <v>627</v>
          </cell>
          <cell r="E172">
            <v>15827</v>
          </cell>
          <cell r="F172">
            <v>19200</v>
          </cell>
        </row>
        <row r="178">
          <cell r="B178">
            <v>66972</v>
          </cell>
          <cell r="C178">
            <v>66972</v>
          </cell>
          <cell r="D178">
            <v>52149</v>
          </cell>
          <cell r="E178">
            <v>80618</v>
          </cell>
          <cell r="F178">
            <v>75768</v>
          </cell>
        </row>
        <row r="185">
          <cell r="B185">
            <v>25743</v>
          </cell>
          <cell r="C185">
            <v>25743</v>
          </cell>
          <cell r="D185">
            <v>13733</v>
          </cell>
          <cell r="E185">
            <v>26423</v>
          </cell>
        </row>
        <row r="194">
          <cell r="B194">
            <v>16451</v>
          </cell>
          <cell r="C194">
            <v>16451</v>
          </cell>
          <cell r="D194">
            <v>15798</v>
          </cell>
          <cell r="E194">
            <v>17257</v>
          </cell>
          <cell r="F194">
            <v>17257</v>
          </cell>
        </row>
        <row r="202">
          <cell r="B202">
            <v>16358</v>
          </cell>
          <cell r="C202">
            <v>16358</v>
          </cell>
          <cell r="D202">
            <v>10593</v>
          </cell>
          <cell r="E202">
            <v>19481</v>
          </cell>
        </row>
        <row r="209">
          <cell r="B209">
            <v>20269</v>
          </cell>
          <cell r="C209">
            <v>20269</v>
          </cell>
          <cell r="D209">
            <v>18162</v>
          </cell>
          <cell r="E209">
            <v>17658</v>
          </cell>
        </row>
        <row r="216">
          <cell r="B216">
            <v>1737</v>
          </cell>
          <cell r="C216">
            <v>1737</v>
          </cell>
          <cell r="D216">
            <v>1306</v>
          </cell>
          <cell r="E216">
            <v>2000</v>
          </cell>
          <cell r="F216">
            <v>2160</v>
          </cell>
        </row>
        <row r="220">
          <cell r="B220">
            <v>2576</v>
          </cell>
          <cell r="C220">
            <v>7576</v>
          </cell>
          <cell r="D220">
            <v>6773</v>
          </cell>
          <cell r="E220">
            <v>6720</v>
          </cell>
          <cell r="F220">
            <v>41549</v>
          </cell>
        </row>
        <row r="224">
          <cell r="B224">
            <v>358758</v>
          </cell>
          <cell r="C224">
            <v>377089</v>
          </cell>
          <cell r="D224">
            <v>333369</v>
          </cell>
          <cell r="E224">
            <v>392252</v>
          </cell>
          <cell r="F224">
            <v>398207</v>
          </cell>
        </row>
        <row r="232">
          <cell r="B232">
            <v>595935</v>
          </cell>
          <cell r="C232">
            <v>707426</v>
          </cell>
          <cell r="D232">
            <v>643777</v>
          </cell>
          <cell r="E232">
            <v>577947</v>
          </cell>
          <cell r="F232">
            <v>606793</v>
          </cell>
        </row>
        <row r="243">
          <cell r="B243">
            <v>8343</v>
          </cell>
          <cell r="C243">
            <v>16174</v>
          </cell>
          <cell r="D243">
            <v>14123</v>
          </cell>
          <cell r="E243">
            <v>14527</v>
          </cell>
          <cell r="F243">
            <v>14527</v>
          </cell>
        </row>
        <row r="249">
          <cell r="B249">
            <v>232063</v>
          </cell>
          <cell r="C249">
            <v>254602</v>
          </cell>
          <cell r="D249">
            <v>222718</v>
          </cell>
          <cell r="E249">
            <v>207635</v>
          </cell>
          <cell r="F249">
            <v>197259</v>
          </cell>
        </row>
        <row r="259">
          <cell r="B259">
            <v>53009</v>
          </cell>
          <cell r="C259">
            <v>54124</v>
          </cell>
          <cell r="D259">
            <v>51687</v>
          </cell>
          <cell r="E259">
            <v>52546</v>
          </cell>
          <cell r="F259">
            <v>69669</v>
          </cell>
        </row>
        <row r="267">
          <cell r="B267">
            <v>22564</v>
          </cell>
          <cell r="C267">
            <v>22564</v>
          </cell>
          <cell r="D267">
            <v>18729</v>
          </cell>
          <cell r="E267">
            <v>19682</v>
          </cell>
        </row>
        <row r="274">
          <cell r="B274">
            <v>12440</v>
          </cell>
          <cell r="C274">
            <v>12440</v>
          </cell>
          <cell r="D274">
            <v>8555</v>
          </cell>
          <cell r="E274">
            <v>11511</v>
          </cell>
          <cell r="F274">
            <v>9781</v>
          </cell>
        </row>
        <row r="281">
          <cell r="B281">
            <v>70000</v>
          </cell>
          <cell r="C281">
            <v>70000</v>
          </cell>
          <cell r="D281">
            <v>63761</v>
          </cell>
          <cell r="E281">
            <v>79300</v>
          </cell>
        </row>
        <row r="286">
          <cell r="B286">
            <v>21460</v>
          </cell>
          <cell r="C286">
            <v>21460</v>
          </cell>
          <cell r="D286">
            <v>15614</v>
          </cell>
          <cell r="E286">
            <v>43915</v>
          </cell>
          <cell r="F286">
            <v>41915</v>
          </cell>
        </row>
        <row r="289">
          <cell r="B289">
            <v>78249</v>
          </cell>
          <cell r="C289">
            <v>78249</v>
          </cell>
          <cell r="D289">
            <v>63668</v>
          </cell>
          <cell r="E289">
            <v>79303</v>
          </cell>
          <cell r="F289">
            <v>78303</v>
          </cell>
        </row>
        <row r="298">
          <cell r="B298">
            <v>14662</v>
          </cell>
          <cell r="C298">
            <v>14662</v>
          </cell>
          <cell r="D298">
            <v>12758</v>
          </cell>
          <cell r="E298">
            <v>15898</v>
          </cell>
        </row>
        <row r="305">
          <cell r="B305">
            <v>150</v>
          </cell>
          <cell r="C305">
            <v>150</v>
          </cell>
          <cell r="D305">
            <v>150</v>
          </cell>
          <cell r="E305">
            <v>206</v>
          </cell>
        </row>
        <row r="312">
          <cell r="B312">
            <v>309754</v>
          </cell>
          <cell r="C312">
            <v>309754</v>
          </cell>
          <cell r="D312">
            <v>296585</v>
          </cell>
          <cell r="E312">
            <v>344852</v>
          </cell>
          <cell r="F312">
            <v>366518</v>
          </cell>
        </row>
        <row r="321">
          <cell r="B321">
            <v>17216</v>
          </cell>
          <cell r="C321">
            <v>18098</v>
          </cell>
          <cell r="D321">
            <v>16571</v>
          </cell>
          <cell r="E321">
            <v>18243</v>
          </cell>
        </row>
        <row r="328">
          <cell r="B328">
            <v>49984</v>
          </cell>
          <cell r="C328">
            <v>49984</v>
          </cell>
          <cell r="D328">
            <v>31687</v>
          </cell>
          <cell r="E328">
            <v>51991</v>
          </cell>
        </row>
        <row r="330">
          <cell r="B330">
            <v>11000</v>
          </cell>
          <cell r="C330">
            <v>11000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</row>
        <row r="338">
          <cell r="B338">
            <v>0</v>
          </cell>
          <cell r="C338">
            <v>8045</v>
          </cell>
          <cell r="D338">
            <v>8045</v>
          </cell>
          <cell r="E338">
            <v>8045</v>
          </cell>
          <cell r="F338">
            <v>8045</v>
          </cell>
        </row>
        <row r="342">
          <cell r="B342">
            <v>86699</v>
          </cell>
          <cell r="C342">
            <v>89235</v>
          </cell>
          <cell r="D342">
            <v>57684</v>
          </cell>
          <cell r="E342">
            <v>52359</v>
          </cell>
          <cell r="F342">
            <v>47859</v>
          </cell>
        </row>
        <row r="355">
          <cell r="B355">
            <v>0</v>
          </cell>
          <cell r="C355">
            <v>75000</v>
          </cell>
          <cell r="D355">
            <v>75000</v>
          </cell>
          <cell r="E355">
            <v>0</v>
          </cell>
        </row>
        <row r="358">
          <cell r="B358">
            <v>-11731</v>
          </cell>
          <cell r="C358">
            <v>-11731</v>
          </cell>
          <cell r="D358">
            <v>-11731</v>
          </cell>
          <cell r="E358">
            <v>0</v>
          </cell>
        </row>
        <row r="359">
          <cell r="B359">
            <v>-10828</v>
          </cell>
          <cell r="C359">
            <v>-10828</v>
          </cell>
          <cell r="D359">
            <v>-10828</v>
          </cell>
        </row>
        <row r="360">
          <cell r="B360">
            <v>-3375</v>
          </cell>
          <cell r="C360">
            <v>-3375</v>
          </cell>
          <cell r="D360">
            <v>-3375</v>
          </cell>
        </row>
        <row r="361">
          <cell r="B361">
            <v>-6403</v>
          </cell>
          <cell r="C361">
            <v>-6403</v>
          </cell>
          <cell r="D361">
            <v>-6403</v>
          </cell>
        </row>
        <row r="362">
          <cell r="B362">
            <v>-4440</v>
          </cell>
          <cell r="C362">
            <v>-4440</v>
          </cell>
          <cell r="D362">
            <v>-4440</v>
          </cell>
        </row>
        <row r="363">
          <cell r="B363">
            <v>-4820</v>
          </cell>
          <cell r="C363">
            <v>-4820</v>
          </cell>
          <cell r="D363">
            <v>-4820</v>
          </cell>
        </row>
        <row r="364">
          <cell r="B364">
            <v>-6228</v>
          </cell>
          <cell r="C364">
            <v>-6228</v>
          </cell>
          <cell r="D364">
            <v>-6228</v>
          </cell>
        </row>
        <row r="365">
          <cell r="B365">
            <v>-5080</v>
          </cell>
          <cell r="C365">
            <v>-5080</v>
          </cell>
          <cell r="D365">
            <v>-5080</v>
          </cell>
        </row>
        <row r="366">
          <cell r="B366">
            <v>-2900</v>
          </cell>
          <cell r="C366">
            <v>-2900</v>
          </cell>
          <cell r="D366">
            <v>-2900</v>
          </cell>
        </row>
        <row r="367">
          <cell r="B367">
            <v>-1812</v>
          </cell>
          <cell r="C367">
            <v>-1812</v>
          </cell>
          <cell r="D367">
            <v>-1812</v>
          </cell>
        </row>
        <row r="368">
          <cell r="B368">
            <v>-3168</v>
          </cell>
          <cell r="C368">
            <v>-3168</v>
          </cell>
          <cell r="D368">
            <v>-3168</v>
          </cell>
        </row>
        <row r="369">
          <cell r="B369">
            <v>-4948</v>
          </cell>
          <cell r="C369">
            <v>-4948</v>
          </cell>
          <cell r="D369">
            <v>-4948</v>
          </cell>
        </row>
        <row r="370">
          <cell r="B370">
            <v>0</v>
          </cell>
          <cell r="C370">
            <v>-208000</v>
          </cell>
          <cell r="D370">
            <v>-208000</v>
          </cell>
        </row>
        <row r="372">
          <cell r="B372">
            <v>-25000</v>
          </cell>
          <cell r="C372">
            <v>-25000</v>
          </cell>
          <cell r="D372">
            <v>0</v>
          </cell>
          <cell r="E372">
            <v>0</v>
          </cell>
        </row>
      </sheetData>
      <sheetData sheetId="3"/>
      <sheetData sheetId="4"/>
      <sheetData sheetId="5"/>
      <sheetData sheetId="6">
        <row r="29">
          <cell r="D29">
            <v>152726</v>
          </cell>
        </row>
      </sheetData>
      <sheetData sheetId="7">
        <row r="18">
          <cell r="D18">
            <v>500</v>
          </cell>
        </row>
      </sheetData>
      <sheetData sheetId="8">
        <row r="22">
          <cell r="D22">
            <v>11481</v>
          </cell>
        </row>
      </sheetData>
      <sheetData sheetId="9">
        <row r="20">
          <cell r="D20">
            <v>1334</v>
          </cell>
        </row>
      </sheetData>
      <sheetData sheetId="10">
        <row r="19">
          <cell r="D19">
            <v>0</v>
          </cell>
        </row>
      </sheetData>
      <sheetData sheetId="11">
        <row r="20">
          <cell r="D20">
            <v>860</v>
          </cell>
        </row>
      </sheetData>
      <sheetData sheetId="12">
        <row r="22">
          <cell r="D22">
            <v>1879</v>
          </cell>
        </row>
      </sheetData>
      <sheetData sheetId="13">
        <row r="18">
          <cell r="D18">
            <v>107799</v>
          </cell>
        </row>
      </sheetData>
      <sheetData sheetId="14">
        <row r="19">
          <cell r="B19">
            <v>71023</v>
          </cell>
        </row>
      </sheetData>
      <sheetData sheetId="15">
        <row r="18">
          <cell r="D18">
            <v>120</v>
          </cell>
        </row>
      </sheetData>
      <sheetData sheetId="16">
        <row r="22">
          <cell r="D22">
            <v>1322</v>
          </cell>
        </row>
      </sheetData>
      <sheetData sheetId="17">
        <row r="20">
          <cell r="D20">
            <v>1800</v>
          </cell>
        </row>
      </sheetData>
      <sheetData sheetId="18">
        <row r="20">
          <cell r="D20">
            <v>1182</v>
          </cell>
        </row>
      </sheetData>
      <sheetData sheetId="19">
        <row r="16">
          <cell r="D16">
            <v>8000</v>
          </cell>
        </row>
      </sheetData>
      <sheetData sheetId="20">
        <row r="19">
          <cell r="B19">
            <v>8413</v>
          </cell>
        </row>
      </sheetData>
      <sheetData sheetId="21">
        <row r="19">
          <cell r="D19">
            <v>200</v>
          </cell>
        </row>
      </sheetData>
      <sheetData sheetId="22">
        <row r="18">
          <cell r="D18">
            <v>25459</v>
          </cell>
        </row>
      </sheetData>
      <sheetData sheetId="23">
        <row r="17">
          <cell r="D17">
            <v>665</v>
          </cell>
        </row>
      </sheetData>
      <sheetData sheetId="24">
        <row r="19">
          <cell r="D19">
            <v>200</v>
          </cell>
        </row>
      </sheetData>
      <sheetData sheetId="25">
        <row r="22">
          <cell r="D22">
            <v>19859</v>
          </cell>
        </row>
      </sheetData>
      <sheetData sheetId="26">
        <row r="33">
          <cell r="D33">
            <v>19706</v>
          </cell>
        </row>
      </sheetData>
      <sheetData sheetId="27">
        <row r="26">
          <cell r="D26">
            <v>28752</v>
          </cell>
        </row>
      </sheetData>
      <sheetData sheetId="28">
        <row r="25">
          <cell r="C25">
            <v>3990</v>
          </cell>
        </row>
      </sheetData>
      <sheetData sheetId="29">
        <row r="28">
          <cell r="D28">
            <v>50467</v>
          </cell>
        </row>
      </sheetData>
      <sheetData sheetId="30">
        <row r="22">
          <cell r="D22">
            <v>1826</v>
          </cell>
        </row>
      </sheetData>
      <sheetData sheetId="31">
        <row r="18">
          <cell r="D18">
            <v>100</v>
          </cell>
        </row>
      </sheetData>
      <sheetData sheetId="32">
        <row r="27">
          <cell r="D27">
            <v>31280</v>
          </cell>
        </row>
      </sheetData>
      <sheetData sheetId="33">
        <row r="19">
          <cell r="D19">
            <v>10350</v>
          </cell>
        </row>
      </sheetData>
      <sheetData sheetId="34">
        <row r="17">
          <cell r="D17">
            <v>11305</v>
          </cell>
        </row>
      </sheetData>
      <sheetData sheetId="35">
        <row r="23">
          <cell r="D23">
            <v>7640</v>
          </cell>
        </row>
      </sheetData>
      <sheetData sheetId="36">
        <row r="25">
          <cell r="D25">
            <v>9236</v>
          </cell>
        </row>
      </sheetData>
      <sheetData sheetId="37">
        <row r="17">
          <cell r="D17">
            <v>0</v>
          </cell>
        </row>
      </sheetData>
      <sheetData sheetId="38">
        <row r="16">
          <cell r="D16">
            <v>2576</v>
          </cell>
        </row>
      </sheetData>
      <sheetData sheetId="39">
        <row r="30">
          <cell r="D30">
            <v>200022</v>
          </cell>
        </row>
      </sheetData>
      <sheetData sheetId="40">
        <row r="51">
          <cell r="D51">
            <v>300257</v>
          </cell>
        </row>
      </sheetData>
      <sheetData sheetId="41">
        <row r="25">
          <cell r="D25">
            <v>15208</v>
          </cell>
        </row>
      </sheetData>
      <sheetData sheetId="42">
        <row r="26">
          <cell r="D26">
            <v>5716</v>
          </cell>
        </row>
      </sheetData>
      <sheetData sheetId="43">
        <row r="39">
          <cell r="C39">
            <v>144119</v>
          </cell>
        </row>
      </sheetData>
      <sheetData sheetId="44">
        <row r="26">
          <cell r="D26">
            <v>34810</v>
          </cell>
        </row>
      </sheetData>
      <sheetData sheetId="45">
        <row r="21">
          <cell r="C21">
            <v>11960</v>
          </cell>
        </row>
      </sheetData>
      <sheetData sheetId="46">
        <row r="20">
          <cell r="D20">
            <v>5724</v>
          </cell>
        </row>
      </sheetData>
      <sheetData sheetId="47">
        <row r="20">
          <cell r="C20">
            <v>70000</v>
          </cell>
        </row>
      </sheetData>
      <sheetData sheetId="48">
        <row r="15">
          <cell r="D15">
            <v>21460</v>
          </cell>
        </row>
      </sheetData>
      <sheetData sheetId="49">
        <row r="25">
          <cell r="D25">
            <v>41731</v>
          </cell>
        </row>
      </sheetData>
      <sheetData sheetId="50">
        <row r="22">
          <cell r="D22">
            <v>5211</v>
          </cell>
        </row>
      </sheetData>
      <sheetData sheetId="51">
        <row r="16">
          <cell r="D16">
            <v>0</v>
          </cell>
        </row>
      </sheetData>
      <sheetData sheetId="52">
        <row r="41">
          <cell r="D41">
            <v>140127</v>
          </cell>
        </row>
      </sheetData>
      <sheetData sheetId="53">
        <row r="23">
          <cell r="D23">
            <v>12132</v>
          </cell>
        </row>
      </sheetData>
      <sheetData sheetId="54">
        <row r="20">
          <cell r="D20">
            <v>49984</v>
          </cell>
        </row>
      </sheetData>
      <sheetData sheetId="55">
        <row r="20">
          <cell r="C20">
            <v>0</v>
          </cell>
        </row>
      </sheetData>
      <sheetData sheetId="56">
        <row r="22">
          <cell r="D22">
            <v>0</v>
          </cell>
        </row>
      </sheetData>
      <sheetData sheetId="57">
        <row r="27">
          <cell r="D27">
            <v>17202</v>
          </cell>
        </row>
      </sheetData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IV159"/>
  <sheetViews>
    <sheetView tabSelected="1" zoomScale="130" zoomScaleNormal="130" workbookViewId="0">
      <pane ySplit="10" topLeftCell="A11" activePane="bottomLeft" state="frozen"/>
      <selection pane="bottomLeft" activeCell="K6" sqref="K6"/>
    </sheetView>
  </sheetViews>
  <sheetFormatPr defaultRowHeight="12.75" x14ac:dyDescent="0.2"/>
  <cols>
    <col min="1" max="1" width="47.42578125" style="1" customWidth="1"/>
    <col min="2" max="8" width="13.42578125" style="1" customWidth="1"/>
    <col min="9" max="9" width="8.5703125" style="3" customWidth="1"/>
    <col min="10" max="257" width="9.140625" style="1"/>
    <col min="258" max="258" width="47.42578125" style="1" customWidth="1"/>
    <col min="259" max="264" width="13.42578125" style="1" customWidth="1"/>
    <col min="265" max="265" width="8.5703125" style="1" customWidth="1"/>
    <col min="266" max="513" width="9.140625" style="1"/>
    <col min="514" max="514" width="47.42578125" style="1" customWidth="1"/>
    <col min="515" max="520" width="13.42578125" style="1" customWidth="1"/>
    <col min="521" max="521" width="8.5703125" style="1" customWidth="1"/>
    <col min="522" max="769" width="9.140625" style="1"/>
    <col min="770" max="770" width="47.42578125" style="1" customWidth="1"/>
    <col min="771" max="776" width="13.42578125" style="1" customWidth="1"/>
    <col min="777" max="777" width="8.5703125" style="1" customWidth="1"/>
    <col min="778" max="1025" width="9.140625" style="1"/>
    <col min="1026" max="1026" width="47.42578125" style="1" customWidth="1"/>
    <col min="1027" max="1032" width="13.42578125" style="1" customWidth="1"/>
    <col min="1033" max="1033" width="8.5703125" style="1" customWidth="1"/>
    <col min="1034" max="1281" width="9.140625" style="1"/>
    <col min="1282" max="1282" width="47.42578125" style="1" customWidth="1"/>
    <col min="1283" max="1288" width="13.42578125" style="1" customWidth="1"/>
    <col min="1289" max="1289" width="8.5703125" style="1" customWidth="1"/>
    <col min="1290" max="1537" width="9.140625" style="1"/>
    <col min="1538" max="1538" width="47.42578125" style="1" customWidth="1"/>
    <col min="1539" max="1544" width="13.42578125" style="1" customWidth="1"/>
    <col min="1545" max="1545" width="8.5703125" style="1" customWidth="1"/>
    <col min="1546" max="1793" width="9.140625" style="1"/>
    <col min="1794" max="1794" width="47.42578125" style="1" customWidth="1"/>
    <col min="1795" max="1800" width="13.42578125" style="1" customWidth="1"/>
    <col min="1801" max="1801" width="8.5703125" style="1" customWidth="1"/>
    <col min="1802" max="2049" width="9.140625" style="1"/>
    <col min="2050" max="2050" width="47.42578125" style="1" customWidth="1"/>
    <col min="2051" max="2056" width="13.42578125" style="1" customWidth="1"/>
    <col min="2057" max="2057" width="8.5703125" style="1" customWidth="1"/>
    <col min="2058" max="2305" width="9.140625" style="1"/>
    <col min="2306" max="2306" width="47.42578125" style="1" customWidth="1"/>
    <col min="2307" max="2312" width="13.42578125" style="1" customWidth="1"/>
    <col min="2313" max="2313" width="8.5703125" style="1" customWidth="1"/>
    <col min="2314" max="2561" width="9.140625" style="1"/>
    <col min="2562" max="2562" width="47.42578125" style="1" customWidth="1"/>
    <col min="2563" max="2568" width="13.42578125" style="1" customWidth="1"/>
    <col min="2569" max="2569" width="8.5703125" style="1" customWidth="1"/>
    <col min="2570" max="2817" width="9.140625" style="1"/>
    <col min="2818" max="2818" width="47.42578125" style="1" customWidth="1"/>
    <col min="2819" max="2824" width="13.42578125" style="1" customWidth="1"/>
    <col min="2825" max="2825" width="8.5703125" style="1" customWidth="1"/>
    <col min="2826" max="3073" width="9.140625" style="1"/>
    <col min="3074" max="3074" width="47.42578125" style="1" customWidth="1"/>
    <col min="3075" max="3080" width="13.42578125" style="1" customWidth="1"/>
    <col min="3081" max="3081" width="8.5703125" style="1" customWidth="1"/>
    <col min="3082" max="3329" width="9.140625" style="1"/>
    <col min="3330" max="3330" width="47.42578125" style="1" customWidth="1"/>
    <col min="3331" max="3336" width="13.42578125" style="1" customWidth="1"/>
    <col min="3337" max="3337" width="8.5703125" style="1" customWidth="1"/>
    <col min="3338" max="3585" width="9.140625" style="1"/>
    <col min="3586" max="3586" width="47.42578125" style="1" customWidth="1"/>
    <col min="3587" max="3592" width="13.42578125" style="1" customWidth="1"/>
    <col min="3593" max="3593" width="8.5703125" style="1" customWidth="1"/>
    <col min="3594" max="3841" width="9.140625" style="1"/>
    <col min="3842" max="3842" width="47.42578125" style="1" customWidth="1"/>
    <col min="3843" max="3848" width="13.42578125" style="1" customWidth="1"/>
    <col min="3849" max="3849" width="8.5703125" style="1" customWidth="1"/>
    <col min="3850" max="4097" width="9.140625" style="1"/>
    <col min="4098" max="4098" width="47.42578125" style="1" customWidth="1"/>
    <col min="4099" max="4104" width="13.42578125" style="1" customWidth="1"/>
    <col min="4105" max="4105" width="8.5703125" style="1" customWidth="1"/>
    <col min="4106" max="4353" width="9.140625" style="1"/>
    <col min="4354" max="4354" width="47.42578125" style="1" customWidth="1"/>
    <col min="4355" max="4360" width="13.42578125" style="1" customWidth="1"/>
    <col min="4361" max="4361" width="8.5703125" style="1" customWidth="1"/>
    <col min="4362" max="4609" width="9.140625" style="1"/>
    <col min="4610" max="4610" width="47.42578125" style="1" customWidth="1"/>
    <col min="4611" max="4616" width="13.42578125" style="1" customWidth="1"/>
    <col min="4617" max="4617" width="8.5703125" style="1" customWidth="1"/>
    <col min="4618" max="4865" width="9.140625" style="1"/>
    <col min="4866" max="4866" width="47.42578125" style="1" customWidth="1"/>
    <col min="4867" max="4872" width="13.42578125" style="1" customWidth="1"/>
    <col min="4873" max="4873" width="8.5703125" style="1" customWidth="1"/>
    <col min="4874" max="5121" width="9.140625" style="1"/>
    <col min="5122" max="5122" width="47.42578125" style="1" customWidth="1"/>
    <col min="5123" max="5128" width="13.42578125" style="1" customWidth="1"/>
    <col min="5129" max="5129" width="8.5703125" style="1" customWidth="1"/>
    <col min="5130" max="5377" width="9.140625" style="1"/>
    <col min="5378" max="5378" width="47.42578125" style="1" customWidth="1"/>
    <col min="5379" max="5384" width="13.42578125" style="1" customWidth="1"/>
    <col min="5385" max="5385" width="8.5703125" style="1" customWidth="1"/>
    <col min="5386" max="5633" width="9.140625" style="1"/>
    <col min="5634" max="5634" width="47.42578125" style="1" customWidth="1"/>
    <col min="5635" max="5640" width="13.42578125" style="1" customWidth="1"/>
    <col min="5641" max="5641" width="8.5703125" style="1" customWidth="1"/>
    <col min="5642" max="5889" width="9.140625" style="1"/>
    <col min="5890" max="5890" width="47.42578125" style="1" customWidth="1"/>
    <col min="5891" max="5896" width="13.42578125" style="1" customWidth="1"/>
    <col min="5897" max="5897" width="8.5703125" style="1" customWidth="1"/>
    <col min="5898" max="6145" width="9.140625" style="1"/>
    <col min="6146" max="6146" width="47.42578125" style="1" customWidth="1"/>
    <col min="6147" max="6152" width="13.42578125" style="1" customWidth="1"/>
    <col min="6153" max="6153" width="8.5703125" style="1" customWidth="1"/>
    <col min="6154" max="6401" width="9.140625" style="1"/>
    <col min="6402" max="6402" width="47.42578125" style="1" customWidth="1"/>
    <col min="6403" max="6408" width="13.42578125" style="1" customWidth="1"/>
    <col min="6409" max="6409" width="8.5703125" style="1" customWidth="1"/>
    <col min="6410" max="6657" width="9.140625" style="1"/>
    <col min="6658" max="6658" width="47.42578125" style="1" customWidth="1"/>
    <col min="6659" max="6664" width="13.42578125" style="1" customWidth="1"/>
    <col min="6665" max="6665" width="8.5703125" style="1" customWidth="1"/>
    <col min="6666" max="6913" width="9.140625" style="1"/>
    <col min="6914" max="6914" width="47.42578125" style="1" customWidth="1"/>
    <col min="6915" max="6920" width="13.42578125" style="1" customWidth="1"/>
    <col min="6921" max="6921" width="8.5703125" style="1" customWidth="1"/>
    <col min="6922" max="7169" width="9.140625" style="1"/>
    <col min="7170" max="7170" width="47.42578125" style="1" customWidth="1"/>
    <col min="7171" max="7176" width="13.42578125" style="1" customWidth="1"/>
    <col min="7177" max="7177" width="8.5703125" style="1" customWidth="1"/>
    <col min="7178" max="7425" width="9.140625" style="1"/>
    <col min="7426" max="7426" width="47.42578125" style="1" customWidth="1"/>
    <col min="7427" max="7432" width="13.42578125" style="1" customWidth="1"/>
    <col min="7433" max="7433" width="8.5703125" style="1" customWidth="1"/>
    <col min="7434" max="7681" width="9.140625" style="1"/>
    <col min="7682" max="7682" width="47.42578125" style="1" customWidth="1"/>
    <col min="7683" max="7688" width="13.42578125" style="1" customWidth="1"/>
    <col min="7689" max="7689" width="8.5703125" style="1" customWidth="1"/>
    <col min="7690" max="7937" width="9.140625" style="1"/>
    <col min="7938" max="7938" width="47.42578125" style="1" customWidth="1"/>
    <col min="7939" max="7944" width="13.42578125" style="1" customWidth="1"/>
    <col min="7945" max="7945" width="8.5703125" style="1" customWidth="1"/>
    <col min="7946" max="8193" width="9.140625" style="1"/>
    <col min="8194" max="8194" width="47.42578125" style="1" customWidth="1"/>
    <col min="8195" max="8200" width="13.42578125" style="1" customWidth="1"/>
    <col min="8201" max="8201" width="8.5703125" style="1" customWidth="1"/>
    <col min="8202" max="8449" width="9.140625" style="1"/>
    <col min="8450" max="8450" width="47.42578125" style="1" customWidth="1"/>
    <col min="8451" max="8456" width="13.42578125" style="1" customWidth="1"/>
    <col min="8457" max="8457" width="8.5703125" style="1" customWidth="1"/>
    <col min="8458" max="8705" width="9.140625" style="1"/>
    <col min="8706" max="8706" width="47.42578125" style="1" customWidth="1"/>
    <col min="8707" max="8712" width="13.42578125" style="1" customWidth="1"/>
    <col min="8713" max="8713" width="8.5703125" style="1" customWidth="1"/>
    <col min="8714" max="8961" width="9.140625" style="1"/>
    <col min="8962" max="8962" width="47.42578125" style="1" customWidth="1"/>
    <col min="8963" max="8968" width="13.42578125" style="1" customWidth="1"/>
    <col min="8969" max="8969" width="8.5703125" style="1" customWidth="1"/>
    <col min="8970" max="9217" width="9.140625" style="1"/>
    <col min="9218" max="9218" width="47.42578125" style="1" customWidth="1"/>
    <col min="9219" max="9224" width="13.42578125" style="1" customWidth="1"/>
    <col min="9225" max="9225" width="8.5703125" style="1" customWidth="1"/>
    <col min="9226" max="9473" width="9.140625" style="1"/>
    <col min="9474" max="9474" width="47.42578125" style="1" customWidth="1"/>
    <col min="9475" max="9480" width="13.42578125" style="1" customWidth="1"/>
    <col min="9481" max="9481" width="8.5703125" style="1" customWidth="1"/>
    <col min="9482" max="9729" width="9.140625" style="1"/>
    <col min="9730" max="9730" width="47.42578125" style="1" customWidth="1"/>
    <col min="9731" max="9736" width="13.42578125" style="1" customWidth="1"/>
    <col min="9737" max="9737" width="8.5703125" style="1" customWidth="1"/>
    <col min="9738" max="9985" width="9.140625" style="1"/>
    <col min="9986" max="9986" width="47.42578125" style="1" customWidth="1"/>
    <col min="9987" max="9992" width="13.42578125" style="1" customWidth="1"/>
    <col min="9993" max="9993" width="8.5703125" style="1" customWidth="1"/>
    <col min="9994" max="10241" width="9.140625" style="1"/>
    <col min="10242" max="10242" width="47.42578125" style="1" customWidth="1"/>
    <col min="10243" max="10248" width="13.42578125" style="1" customWidth="1"/>
    <col min="10249" max="10249" width="8.5703125" style="1" customWidth="1"/>
    <col min="10250" max="10497" width="9.140625" style="1"/>
    <col min="10498" max="10498" width="47.42578125" style="1" customWidth="1"/>
    <col min="10499" max="10504" width="13.42578125" style="1" customWidth="1"/>
    <col min="10505" max="10505" width="8.5703125" style="1" customWidth="1"/>
    <col min="10506" max="10753" width="9.140625" style="1"/>
    <col min="10754" max="10754" width="47.42578125" style="1" customWidth="1"/>
    <col min="10755" max="10760" width="13.42578125" style="1" customWidth="1"/>
    <col min="10761" max="10761" width="8.5703125" style="1" customWidth="1"/>
    <col min="10762" max="11009" width="9.140625" style="1"/>
    <col min="11010" max="11010" width="47.42578125" style="1" customWidth="1"/>
    <col min="11011" max="11016" width="13.42578125" style="1" customWidth="1"/>
    <col min="11017" max="11017" width="8.5703125" style="1" customWidth="1"/>
    <col min="11018" max="11265" width="9.140625" style="1"/>
    <col min="11266" max="11266" width="47.42578125" style="1" customWidth="1"/>
    <col min="11267" max="11272" width="13.42578125" style="1" customWidth="1"/>
    <col min="11273" max="11273" width="8.5703125" style="1" customWidth="1"/>
    <col min="11274" max="11521" width="9.140625" style="1"/>
    <col min="11522" max="11522" width="47.42578125" style="1" customWidth="1"/>
    <col min="11523" max="11528" width="13.42578125" style="1" customWidth="1"/>
    <col min="11529" max="11529" width="8.5703125" style="1" customWidth="1"/>
    <col min="11530" max="11777" width="9.140625" style="1"/>
    <col min="11778" max="11778" width="47.42578125" style="1" customWidth="1"/>
    <col min="11779" max="11784" width="13.42578125" style="1" customWidth="1"/>
    <col min="11785" max="11785" width="8.5703125" style="1" customWidth="1"/>
    <col min="11786" max="12033" width="9.140625" style="1"/>
    <col min="12034" max="12034" width="47.42578125" style="1" customWidth="1"/>
    <col min="12035" max="12040" width="13.42578125" style="1" customWidth="1"/>
    <col min="12041" max="12041" width="8.5703125" style="1" customWidth="1"/>
    <col min="12042" max="12289" width="9.140625" style="1"/>
    <col min="12290" max="12290" width="47.42578125" style="1" customWidth="1"/>
    <col min="12291" max="12296" width="13.42578125" style="1" customWidth="1"/>
    <col min="12297" max="12297" width="8.5703125" style="1" customWidth="1"/>
    <col min="12298" max="12545" width="9.140625" style="1"/>
    <col min="12546" max="12546" width="47.42578125" style="1" customWidth="1"/>
    <col min="12547" max="12552" width="13.42578125" style="1" customWidth="1"/>
    <col min="12553" max="12553" width="8.5703125" style="1" customWidth="1"/>
    <col min="12554" max="12801" width="9.140625" style="1"/>
    <col min="12802" max="12802" width="47.42578125" style="1" customWidth="1"/>
    <col min="12803" max="12808" width="13.42578125" style="1" customWidth="1"/>
    <col min="12809" max="12809" width="8.5703125" style="1" customWidth="1"/>
    <col min="12810" max="13057" width="9.140625" style="1"/>
    <col min="13058" max="13058" width="47.42578125" style="1" customWidth="1"/>
    <col min="13059" max="13064" width="13.42578125" style="1" customWidth="1"/>
    <col min="13065" max="13065" width="8.5703125" style="1" customWidth="1"/>
    <col min="13066" max="13313" width="9.140625" style="1"/>
    <col min="13314" max="13314" width="47.42578125" style="1" customWidth="1"/>
    <col min="13315" max="13320" width="13.42578125" style="1" customWidth="1"/>
    <col min="13321" max="13321" width="8.5703125" style="1" customWidth="1"/>
    <col min="13322" max="13569" width="9.140625" style="1"/>
    <col min="13570" max="13570" width="47.42578125" style="1" customWidth="1"/>
    <col min="13571" max="13576" width="13.42578125" style="1" customWidth="1"/>
    <col min="13577" max="13577" width="8.5703125" style="1" customWidth="1"/>
    <col min="13578" max="13825" width="9.140625" style="1"/>
    <col min="13826" max="13826" width="47.42578125" style="1" customWidth="1"/>
    <col min="13827" max="13832" width="13.42578125" style="1" customWidth="1"/>
    <col min="13833" max="13833" width="8.5703125" style="1" customWidth="1"/>
    <col min="13834" max="14081" width="9.140625" style="1"/>
    <col min="14082" max="14082" width="47.42578125" style="1" customWidth="1"/>
    <col min="14083" max="14088" width="13.42578125" style="1" customWidth="1"/>
    <col min="14089" max="14089" width="8.5703125" style="1" customWidth="1"/>
    <col min="14090" max="14337" width="9.140625" style="1"/>
    <col min="14338" max="14338" width="47.42578125" style="1" customWidth="1"/>
    <col min="14339" max="14344" width="13.42578125" style="1" customWidth="1"/>
    <col min="14345" max="14345" width="8.5703125" style="1" customWidth="1"/>
    <col min="14346" max="14593" width="9.140625" style="1"/>
    <col min="14594" max="14594" width="47.42578125" style="1" customWidth="1"/>
    <col min="14595" max="14600" width="13.42578125" style="1" customWidth="1"/>
    <col min="14601" max="14601" width="8.5703125" style="1" customWidth="1"/>
    <col min="14602" max="14849" width="9.140625" style="1"/>
    <col min="14850" max="14850" width="47.42578125" style="1" customWidth="1"/>
    <col min="14851" max="14856" width="13.42578125" style="1" customWidth="1"/>
    <col min="14857" max="14857" width="8.5703125" style="1" customWidth="1"/>
    <col min="14858" max="15105" width="9.140625" style="1"/>
    <col min="15106" max="15106" width="47.42578125" style="1" customWidth="1"/>
    <col min="15107" max="15112" width="13.42578125" style="1" customWidth="1"/>
    <col min="15113" max="15113" width="8.5703125" style="1" customWidth="1"/>
    <col min="15114" max="15361" width="9.140625" style="1"/>
    <col min="15362" max="15362" width="47.42578125" style="1" customWidth="1"/>
    <col min="15363" max="15368" width="13.42578125" style="1" customWidth="1"/>
    <col min="15369" max="15369" width="8.5703125" style="1" customWidth="1"/>
    <col min="15370" max="15617" width="9.140625" style="1"/>
    <col min="15618" max="15618" width="47.42578125" style="1" customWidth="1"/>
    <col min="15619" max="15624" width="13.42578125" style="1" customWidth="1"/>
    <col min="15625" max="15625" width="8.5703125" style="1" customWidth="1"/>
    <col min="15626" max="15873" width="9.140625" style="1"/>
    <col min="15874" max="15874" width="47.42578125" style="1" customWidth="1"/>
    <col min="15875" max="15880" width="13.42578125" style="1" customWidth="1"/>
    <col min="15881" max="15881" width="8.5703125" style="1" customWidth="1"/>
    <col min="15882" max="16129" width="9.140625" style="1"/>
    <col min="16130" max="16130" width="47.42578125" style="1" customWidth="1"/>
    <col min="16131" max="16136" width="13.42578125" style="1" customWidth="1"/>
    <col min="16137" max="16137" width="8.5703125" style="1" customWidth="1"/>
    <col min="16138" max="16384" width="9.140625" style="1"/>
  </cols>
  <sheetData>
    <row r="1" spans="1:9" x14ac:dyDescent="0.2">
      <c r="H1" s="2" t="s">
        <v>11</v>
      </c>
    </row>
    <row r="2" spans="1:9" x14ac:dyDescent="0.2">
      <c r="B2" s="67" t="s">
        <v>0</v>
      </c>
      <c r="C2" s="68"/>
      <c r="D2" s="68"/>
      <c r="E2" s="68"/>
      <c r="F2" s="68"/>
      <c r="G2" s="68"/>
      <c r="H2" s="68"/>
    </row>
    <row r="3" spans="1:9" x14ac:dyDescent="0.2">
      <c r="B3" s="67" t="s">
        <v>1</v>
      </c>
      <c r="C3" s="68"/>
      <c r="D3" s="68"/>
      <c r="E3" s="68"/>
      <c r="F3" s="68"/>
      <c r="G3" s="68"/>
      <c r="H3" s="68"/>
    </row>
    <row r="4" spans="1:9" x14ac:dyDescent="0.2">
      <c r="B4" s="67" t="s">
        <v>2</v>
      </c>
      <c r="C4" s="68"/>
      <c r="D4" s="68"/>
      <c r="E4" s="68"/>
      <c r="F4" s="68"/>
      <c r="G4" s="68"/>
      <c r="H4" s="68"/>
    </row>
    <row r="5" spans="1:9" x14ac:dyDescent="0.2">
      <c r="B5" s="67" t="s">
        <v>3</v>
      </c>
      <c r="C5" s="68"/>
      <c r="D5" s="68"/>
      <c r="E5" s="68"/>
      <c r="F5" s="68"/>
      <c r="G5" s="68"/>
      <c r="H5" s="68"/>
    </row>
    <row r="6" spans="1:9" x14ac:dyDescent="0.2">
      <c r="B6" s="20"/>
      <c r="C6" s="21"/>
      <c r="D6" s="21"/>
      <c r="E6" s="67" t="s">
        <v>4</v>
      </c>
      <c r="F6" s="67"/>
      <c r="G6" s="67"/>
      <c r="H6" s="67"/>
    </row>
    <row r="7" spans="1:9" x14ac:dyDescent="0.2">
      <c r="B7" s="20"/>
      <c r="C7" s="21"/>
      <c r="D7" s="21"/>
      <c r="E7" s="67" t="s">
        <v>5</v>
      </c>
      <c r="F7" s="67"/>
      <c r="G7" s="67"/>
      <c r="H7" s="67"/>
    </row>
    <row r="8" spans="1:9" s="12" customFormat="1" ht="15.75" x14ac:dyDescent="0.25">
      <c r="A8" s="22" t="s">
        <v>12</v>
      </c>
      <c r="B8" s="23"/>
      <c r="C8" s="23"/>
      <c r="D8" s="23"/>
      <c r="E8" s="23"/>
      <c r="F8" s="23"/>
      <c r="G8" s="23"/>
      <c r="H8" s="23"/>
      <c r="I8" s="24"/>
    </row>
    <row r="9" spans="1:9" s="12" customFormat="1" ht="15.75" x14ac:dyDescent="0.25">
      <c r="A9" s="25" t="s">
        <v>6</v>
      </c>
      <c r="B9" s="23"/>
      <c r="C9" s="23"/>
      <c r="D9" s="23"/>
      <c r="E9" s="23"/>
      <c r="F9" s="23"/>
      <c r="G9" s="23"/>
      <c r="H9" s="23"/>
      <c r="I9" s="24"/>
    </row>
    <row r="10" spans="1:9" s="4" customFormat="1" ht="38.25" x14ac:dyDescent="0.2">
      <c r="A10" s="7" t="s">
        <v>13</v>
      </c>
      <c r="B10" s="7" t="s">
        <v>7</v>
      </c>
      <c r="C10" s="7" t="s">
        <v>8</v>
      </c>
      <c r="D10" s="7" t="s">
        <v>9</v>
      </c>
      <c r="E10" s="7" t="s">
        <v>14</v>
      </c>
      <c r="F10" s="7" t="s">
        <v>10</v>
      </c>
      <c r="G10" s="7" t="s">
        <v>15</v>
      </c>
      <c r="H10" s="8" t="s">
        <v>16</v>
      </c>
    </row>
    <row r="11" spans="1:9" s="13" customFormat="1" ht="15" customHeight="1" x14ac:dyDescent="0.2">
      <c r="A11" s="9" t="s">
        <v>17</v>
      </c>
      <c r="B11" s="26">
        <f>[1]IZDEVUMI_EKK!B12</f>
        <v>284582</v>
      </c>
      <c r="C11" s="26">
        <f>[1]IZDEVUMI_EKK!C12</f>
        <v>289459</v>
      </c>
      <c r="D11" s="26">
        <f>[1]IZDEVUMI_EKK!D12</f>
        <v>251003</v>
      </c>
      <c r="E11" s="26">
        <f>[1]IZDEVUMI_EKK!E12</f>
        <v>282679</v>
      </c>
      <c r="F11" s="26">
        <f>[1]IZDEVUMI_EKK!F12</f>
        <v>295679</v>
      </c>
      <c r="G11" s="26">
        <f>F11-D11</f>
        <v>44676</v>
      </c>
      <c r="H11" s="27">
        <f t="shared" ref="H11:H27" si="0">F11/$F$75*100</f>
        <v>8.3687338652682506</v>
      </c>
    </row>
    <row r="12" spans="1:9" s="13" customFormat="1" ht="15" customHeight="1" x14ac:dyDescent="0.2">
      <c r="A12" s="9" t="s">
        <v>18</v>
      </c>
      <c r="B12" s="26">
        <f>[1]IZDEVUMI_EKK!B23</f>
        <v>17811</v>
      </c>
      <c r="C12" s="26">
        <f>[1]IZDEVUMI_EKK!C23</f>
        <v>17811</v>
      </c>
      <c r="D12" s="26">
        <f>[1]IZDEVUMI_EKK!D23</f>
        <v>16783</v>
      </c>
      <c r="E12" s="26">
        <f>[1]IZDEVUMI_EKK!E23</f>
        <v>14894</v>
      </c>
      <c r="F12" s="26">
        <v>14894</v>
      </c>
      <c r="G12" s="26">
        <f t="shared" ref="G12:G14" si="1">F12-D12</f>
        <v>-1889</v>
      </c>
      <c r="H12" s="27">
        <f t="shared" si="0"/>
        <v>0.42155148721858948</v>
      </c>
    </row>
    <row r="13" spans="1:9" s="17" customFormat="1" ht="15" customHeight="1" x14ac:dyDescent="0.2">
      <c r="A13" s="9" t="s">
        <v>19</v>
      </c>
      <c r="B13" s="26">
        <f>[1]IZDEVUMI_EKK!B31</f>
        <v>1858</v>
      </c>
      <c r="C13" s="26">
        <f>[1]IZDEVUMI_EKK!C31</f>
        <v>1858</v>
      </c>
      <c r="D13" s="26">
        <f>[1]IZDEVUMI_EKK!D31</f>
        <v>1585</v>
      </c>
      <c r="E13" s="26">
        <f>[1]IZDEVUMI_EKK!E31</f>
        <v>4749</v>
      </c>
      <c r="F13" s="26">
        <v>4749</v>
      </c>
      <c r="G13" s="26">
        <f t="shared" si="1"/>
        <v>3164</v>
      </c>
      <c r="H13" s="27">
        <f t="shared" si="0"/>
        <v>0.13441305309527873</v>
      </c>
    </row>
    <row r="14" spans="1:9" s="29" customFormat="1" ht="15" customHeight="1" x14ac:dyDescent="0.2">
      <c r="A14" s="9" t="s">
        <v>20</v>
      </c>
      <c r="B14" s="28">
        <f>[1]IZDEVUMI_EKK!B37</f>
        <v>500</v>
      </c>
      <c r="C14" s="28">
        <f>[1]IZDEVUMI_EKK!C37</f>
        <v>504</v>
      </c>
      <c r="D14" s="28">
        <f>[1]IZDEVUMI_EKK!D37</f>
        <v>504</v>
      </c>
      <c r="E14" s="28">
        <f>[1]IZDEVUMI_EKK!E37</f>
        <v>500</v>
      </c>
      <c r="F14" s="28">
        <v>500</v>
      </c>
      <c r="G14" s="26">
        <f t="shared" si="1"/>
        <v>-4</v>
      </c>
      <c r="H14" s="27">
        <f t="shared" si="0"/>
        <v>1.4151721740922166E-2</v>
      </c>
    </row>
    <row r="15" spans="1:9" s="17" customFormat="1" ht="15" customHeight="1" x14ac:dyDescent="0.2">
      <c r="A15" s="9" t="s">
        <v>21</v>
      </c>
      <c r="B15" s="26">
        <v>12000</v>
      </c>
      <c r="C15" s="26">
        <v>12000</v>
      </c>
      <c r="D15" s="14" t="s">
        <v>22</v>
      </c>
      <c r="E15" s="26">
        <v>12000</v>
      </c>
      <c r="F15" s="26">
        <v>12000</v>
      </c>
      <c r="G15" s="14">
        <v>12000</v>
      </c>
      <c r="H15" s="27">
        <f t="shared" si="0"/>
        <v>0.33964132178213197</v>
      </c>
    </row>
    <row r="16" spans="1:9" s="17" customFormat="1" ht="15" customHeight="1" x14ac:dyDescent="0.2">
      <c r="A16" s="16" t="s">
        <v>23</v>
      </c>
      <c r="B16" s="30">
        <f t="shared" ref="B16:F16" si="2">SUM(B11:B15)</f>
        <v>316751</v>
      </c>
      <c r="C16" s="30">
        <f t="shared" si="2"/>
        <v>321632</v>
      </c>
      <c r="D16" s="30">
        <f t="shared" si="2"/>
        <v>269875</v>
      </c>
      <c r="E16" s="30">
        <f t="shared" si="2"/>
        <v>314822</v>
      </c>
      <c r="F16" s="30">
        <f t="shared" si="2"/>
        <v>327822</v>
      </c>
      <c r="G16" s="31">
        <f>SUM(G11:G15)</f>
        <v>57947</v>
      </c>
      <c r="H16" s="32">
        <f t="shared" si="0"/>
        <v>9.2784914491051715</v>
      </c>
    </row>
    <row r="17" spans="1:8" s="29" customFormat="1" ht="15" customHeight="1" x14ac:dyDescent="0.2">
      <c r="A17" s="9" t="s">
        <v>24</v>
      </c>
      <c r="B17" s="26">
        <f>[1]IZDEVUMI_EKK!B87</f>
        <v>1182</v>
      </c>
      <c r="C17" s="26">
        <f>[1]IZDEVUMI_EKK!C87</f>
        <v>1182</v>
      </c>
      <c r="D17" s="26">
        <f>[1]IZDEVUMI_EKK!D87</f>
        <v>1005</v>
      </c>
      <c r="E17" s="26">
        <f>[1]IZDEVUMI_EKK!E87</f>
        <v>1132</v>
      </c>
      <c r="F17" s="26">
        <v>1132</v>
      </c>
      <c r="G17" s="26">
        <f t="shared" ref="G17:G27" si="3">F17-D17</f>
        <v>127</v>
      </c>
      <c r="H17" s="27">
        <f t="shared" si="0"/>
        <v>3.2039498021447781E-2</v>
      </c>
    </row>
    <row r="18" spans="1:8" s="29" customFormat="1" ht="15" customHeight="1" x14ac:dyDescent="0.2">
      <c r="A18" s="9" t="s">
        <v>25</v>
      </c>
      <c r="B18" s="26">
        <f>[1]IZDEVUMI_EKK!B81</f>
        <v>16411</v>
      </c>
      <c r="C18" s="26">
        <f>[1]IZDEVUMI_EKK!C81</f>
        <v>23918</v>
      </c>
      <c r="D18" s="26">
        <f>[1]IZDEVUMI_EKK!D81</f>
        <v>24026</v>
      </c>
      <c r="E18" s="26">
        <f>[1]IZDEVUMI_EKK!E81</f>
        <v>12960</v>
      </c>
      <c r="F18" s="26">
        <f>[1]IZDEVUMI_EKK!F81</f>
        <v>22600</v>
      </c>
      <c r="G18" s="26">
        <f t="shared" si="3"/>
        <v>-1426</v>
      </c>
      <c r="H18" s="27">
        <f t="shared" si="0"/>
        <v>0.63965782268968185</v>
      </c>
    </row>
    <row r="19" spans="1:8" s="29" customFormat="1" ht="15" customHeight="1" x14ac:dyDescent="0.2">
      <c r="A19" s="9" t="s">
        <v>26</v>
      </c>
      <c r="B19" s="26">
        <f>[1]IZDEVUMI_EKK!B42</f>
        <v>1167</v>
      </c>
      <c r="C19" s="26">
        <f>[1]IZDEVUMI_EKK!C42</f>
        <v>1387</v>
      </c>
      <c r="D19" s="26">
        <f>[1]IZDEVUMI_EKK!D42</f>
        <v>1244</v>
      </c>
      <c r="E19" s="26">
        <f>[1]IZDEVUMI_EKK!E42</f>
        <v>3075</v>
      </c>
      <c r="F19" s="26">
        <v>3075</v>
      </c>
      <c r="G19" s="26">
        <f t="shared" si="3"/>
        <v>1831</v>
      </c>
      <c r="H19" s="27">
        <f t="shared" si="0"/>
        <v>8.7033088706671313E-2</v>
      </c>
    </row>
    <row r="20" spans="1:8" s="29" customFormat="1" ht="15" customHeight="1" x14ac:dyDescent="0.2">
      <c r="A20" s="9" t="s">
        <v>27</v>
      </c>
      <c r="B20" s="26">
        <f>[1]IZDEVUMI_EKK!B50</f>
        <v>0</v>
      </c>
      <c r="C20" s="26">
        <f>[1]IZDEVUMI_EKK!C50</f>
        <v>0</v>
      </c>
      <c r="D20" s="26">
        <f>[1]IZDEVUMI_EKK!D50</f>
        <v>0</v>
      </c>
      <c r="E20" s="26">
        <f>[1]IZDEVUMI_EKK!E50</f>
        <v>0</v>
      </c>
      <c r="F20" s="26">
        <v>0</v>
      </c>
      <c r="G20" s="26">
        <f t="shared" si="3"/>
        <v>0</v>
      </c>
      <c r="H20" s="27">
        <f t="shared" si="0"/>
        <v>0</v>
      </c>
    </row>
    <row r="21" spans="1:8" s="29" customFormat="1" ht="15" customHeight="1" x14ac:dyDescent="0.2">
      <c r="A21" s="9" t="s">
        <v>28</v>
      </c>
      <c r="B21" s="26">
        <f>[1]IZDEVUMI_EKK!B53</f>
        <v>860</v>
      </c>
      <c r="C21" s="26">
        <f>[1]IZDEVUMI_EKK!C53</f>
        <v>860</v>
      </c>
      <c r="D21" s="26">
        <f>[1]IZDEVUMI_EKK!D53</f>
        <v>844</v>
      </c>
      <c r="E21" s="26">
        <f>[1]IZDEVUMI_EKK!E53</f>
        <v>820</v>
      </c>
      <c r="F21" s="26">
        <v>820</v>
      </c>
      <c r="G21" s="26">
        <f t="shared" si="3"/>
        <v>-24</v>
      </c>
      <c r="H21" s="27">
        <f t="shared" si="0"/>
        <v>2.3208823655112353E-2</v>
      </c>
    </row>
    <row r="22" spans="1:8" s="17" customFormat="1" ht="24" customHeight="1" x14ac:dyDescent="0.2">
      <c r="A22" s="9" t="s">
        <v>29</v>
      </c>
      <c r="B22" s="33">
        <f>[1]IZDEVUMI_EKK!B61</f>
        <v>117874</v>
      </c>
      <c r="C22" s="33">
        <f>[1]IZDEVUMI_EKK!C61</f>
        <v>172126</v>
      </c>
      <c r="D22" s="33">
        <f>[1]IZDEVUMI_EKK!D61</f>
        <v>168463</v>
      </c>
      <c r="E22" s="33">
        <f>[1]IZDEVUMI_EKK!E61</f>
        <v>103480</v>
      </c>
      <c r="F22" s="33">
        <f>[1]IZDEVUMI_EKK!F61</f>
        <v>115158</v>
      </c>
      <c r="G22" s="26">
        <f t="shared" si="3"/>
        <v>-53305</v>
      </c>
      <c r="H22" s="27">
        <f t="shared" si="0"/>
        <v>3.2593679444822299</v>
      </c>
    </row>
    <row r="23" spans="1:8" s="17" customFormat="1" ht="25.5" customHeight="1" x14ac:dyDescent="0.2">
      <c r="A23" s="9" t="s">
        <v>30</v>
      </c>
      <c r="B23" s="33">
        <f>[1]IZDEVUMI_EKK!B66</f>
        <v>106723</v>
      </c>
      <c r="C23" s="33">
        <f>[1]IZDEVUMI_EKK!C66</f>
        <v>106723</v>
      </c>
      <c r="D23" s="33">
        <f>[1]IZDEVUMI_EKK!D66</f>
        <v>64413</v>
      </c>
      <c r="E23" s="33">
        <f>[1]IZDEVUMI_EKK!E66</f>
        <v>108780</v>
      </c>
      <c r="F23" s="33">
        <f>[1]IZDEVUMI_EKK!F66</f>
        <v>108780</v>
      </c>
      <c r="G23" s="26">
        <f t="shared" si="3"/>
        <v>44367</v>
      </c>
      <c r="H23" s="27">
        <f t="shared" si="0"/>
        <v>3.0788485819550266</v>
      </c>
    </row>
    <row r="24" spans="1:8" s="17" customFormat="1" ht="15" customHeight="1" x14ac:dyDescent="0.2">
      <c r="A24" s="9" t="s">
        <v>31</v>
      </c>
      <c r="B24" s="26">
        <f>[1]IZDEVUMI_EKK!B73</f>
        <v>15303</v>
      </c>
      <c r="C24" s="26">
        <f>[1]IZDEVUMI_EKK!C73</f>
        <v>15303</v>
      </c>
      <c r="D24" s="26">
        <f>[1]IZDEVUMI_EKK!D73</f>
        <v>12519</v>
      </c>
      <c r="E24" s="26">
        <f>[1]IZDEVUMI_EKK!E73</f>
        <v>8255</v>
      </c>
      <c r="F24" s="26">
        <v>8255</v>
      </c>
      <c r="G24" s="26">
        <f t="shared" si="3"/>
        <v>-4264</v>
      </c>
      <c r="H24" s="27">
        <f t="shared" si="0"/>
        <v>0.23364492594262495</v>
      </c>
    </row>
    <row r="25" spans="1:8" s="29" customFormat="1" ht="15" customHeight="1" x14ac:dyDescent="0.2">
      <c r="A25" s="9" t="s">
        <v>32</v>
      </c>
      <c r="B25" s="26">
        <f>[1]IZDEVUMI_EKK!B56</f>
        <v>4672</v>
      </c>
      <c r="C25" s="26">
        <f>[1]IZDEVUMI_EKK!C56</f>
        <v>4672</v>
      </c>
      <c r="D25" s="26">
        <f>[1]IZDEVUMI_EKK!D56</f>
        <v>3898</v>
      </c>
      <c r="E25" s="26">
        <f>[1]IZDEVUMI_EKK!E56</f>
        <v>6187</v>
      </c>
      <c r="F25" s="26">
        <v>6187</v>
      </c>
      <c r="G25" s="26">
        <f t="shared" si="3"/>
        <v>2289</v>
      </c>
      <c r="H25" s="27">
        <f t="shared" si="0"/>
        <v>0.17511340482217089</v>
      </c>
    </row>
    <row r="26" spans="1:8" s="29" customFormat="1" ht="15" customHeight="1" x14ac:dyDescent="0.2">
      <c r="A26" s="9" t="s">
        <v>33</v>
      </c>
      <c r="B26" s="26">
        <f>[1]IZDEVUMI_EKK!B70</f>
        <v>120</v>
      </c>
      <c r="C26" s="26">
        <f>[1]IZDEVUMI_EKK!C70</f>
        <v>120</v>
      </c>
      <c r="D26" s="26">
        <f>[1]IZDEVUMI_EKK!D70</f>
        <v>0</v>
      </c>
      <c r="E26" s="26">
        <f>[1]IZDEVUMI_EKK!E70</f>
        <v>0</v>
      </c>
      <c r="F26" s="26">
        <v>0</v>
      </c>
      <c r="G26" s="26">
        <f t="shared" si="3"/>
        <v>0</v>
      </c>
      <c r="H26" s="27">
        <f t="shared" si="0"/>
        <v>0</v>
      </c>
    </row>
    <row r="27" spans="1:8" s="29" customFormat="1" ht="15" customHeight="1" x14ac:dyDescent="0.2">
      <c r="A27" s="9" t="s">
        <v>34</v>
      </c>
      <c r="B27" s="26">
        <f>[1]IZDEVUMI_EKK!B90</f>
        <v>8500</v>
      </c>
      <c r="C27" s="26">
        <f>[1]IZDEVUMI_EKK!C90</f>
        <v>3500</v>
      </c>
      <c r="D27" s="26">
        <f>[1]IZDEVUMI_EKK!D90</f>
        <v>0</v>
      </c>
      <c r="E27" s="26">
        <f>[1]IZDEVUMI_EKK!E90</f>
        <v>8500</v>
      </c>
      <c r="F27" s="26">
        <f>[1]IZDEVUMI_EKK!F90</f>
        <v>7127</v>
      </c>
      <c r="G27" s="26">
        <f t="shared" si="3"/>
        <v>7127</v>
      </c>
      <c r="H27" s="27">
        <f t="shared" si="0"/>
        <v>0.20171864169510456</v>
      </c>
    </row>
    <row r="28" spans="1:8" s="17" customFormat="1" ht="15" customHeight="1" x14ac:dyDescent="0.2">
      <c r="A28" s="16" t="s">
        <v>35</v>
      </c>
      <c r="B28" s="30">
        <f t="shared" ref="B28:G28" si="4">SUM(B17:B27)</f>
        <v>272812</v>
      </c>
      <c r="C28" s="30">
        <f t="shared" si="4"/>
        <v>329791</v>
      </c>
      <c r="D28" s="30">
        <f t="shared" si="4"/>
        <v>276412</v>
      </c>
      <c r="E28" s="30">
        <f t="shared" si="4"/>
        <v>253189</v>
      </c>
      <c r="F28" s="30">
        <f t="shared" si="4"/>
        <v>273134</v>
      </c>
      <c r="G28" s="31">
        <f t="shared" si="4"/>
        <v>-3278</v>
      </c>
      <c r="H28" s="32">
        <f>F28/$F$75*100</f>
        <v>7.7306327319700694</v>
      </c>
    </row>
    <row r="29" spans="1:8" s="29" customFormat="1" ht="15" customHeight="1" x14ac:dyDescent="0.2">
      <c r="A29" s="9" t="s">
        <v>36</v>
      </c>
      <c r="B29" s="26">
        <f>[1]IZDEVUMI_EKK!B94</f>
        <v>8413</v>
      </c>
      <c r="C29" s="26">
        <f>[1]IZDEVUMI_EKK!C94</f>
        <v>15723</v>
      </c>
      <c r="D29" s="26">
        <f>[1]IZDEVUMI_EKK!D94</f>
        <v>11710</v>
      </c>
      <c r="E29" s="26">
        <f>[1]IZDEVUMI_EKK!E94</f>
        <v>14506</v>
      </c>
      <c r="F29" s="26">
        <v>14506</v>
      </c>
      <c r="G29" s="26">
        <f t="shared" ref="G29" si="5">F29-D29</f>
        <v>2796</v>
      </c>
      <c r="H29" s="27">
        <f>F29/$F$75*100</f>
        <v>0.41056975114763389</v>
      </c>
    </row>
    <row r="30" spans="1:8" s="17" customFormat="1" ht="15" customHeight="1" x14ac:dyDescent="0.2">
      <c r="A30" s="16" t="s">
        <v>37</v>
      </c>
      <c r="B30" s="30">
        <f>SUM(B29:B29)</f>
        <v>8413</v>
      </c>
      <c r="C30" s="30">
        <f>SUM(C29:C29)</f>
        <v>15723</v>
      </c>
      <c r="D30" s="30">
        <f>SUM(D29:D29)</f>
        <v>11710</v>
      </c>
      <c r="E30" s="30">
        <f>SUM(E29:E29)</f>
        <v>14506</v>
      </c>
      <c r="F30" s="30">
        <v>14506</v>
      </c>
      <c r="G30" s="31">
        <f>SUM(G29)</f>
        <v>2796</v>
      </c>
      <c r="H30" s="32">
        <f>F30/$F$75*100</f>
        <v>0.41056975114763389</v>
      </c>
    </row>
    <row r="31" spans="1:8" s="17" customFormat="1" ht="15" customHeight="1" x14ac:dyDescent="0.2">
      <c r="A31" s="9" t="s">
        <v>38</v>
      </c>
      <c r="B31" s="26">
        <f>[1]IZDEVUMI_EKK!B99</f>
        <v>3240</v>
      </c>
      <c r="C31" s="26">
        <f>[1]IZDEVUMI_EKK!C99</f>
        <v>3240</v>
      </c>
      <c r="D31" s="26">
        <f>[1]IZDEVUMI_EKK!D99</f>
        <v>1702</v>
      </c>
      <c r="E31" s="26">
        <f>[1]IZDEVUMI_EKK!E99</f>
        <v>5974</v>
      </c>
      <c r="F31" s="26">
        <f>[1]IZDEVUMI_EKK!F99</f>
        <v>5974</v>
      </c>
      <c r="G31" s="26">
        <f t="shared" ref="G31:G36" si="6">F31-D31</f>
        <v>4272</v>
      </c>
      <c r="H31" s="27">
        <f t="shared" ref="H31:H36" si="7">F31/$F$75*100</f>
        <v>0.16908477136053804</v>
      </c>
    </row>
    <row r="32" spans="1:8" s="17" customFormat="1" ht="15" customHeight="1" x14ac:dyDescent="0.2">
      <c r="A32" s="9" t="s">
        <v>39</v>
      </c>
      <c r="B32" s="26">
        <f>[1]IZDEVUMI_EKK!B105</f>
        <v>99822</v>
      </c>
      <c r="C32" s="26">
        <f>[1]IZDEVUMI_EKK!C105</f>
        <v>99822</v>
      </c>
      <c r="D32" s="26">
        <f>[1]IZDEVUMI_EKK!D105</f>
        <v>86572</v>
      </c>
      <c r="E32" s="26">
        <f>[1]IZDEVUMI_EKK!E105</f>
        <v>114358</v>
      </c>
      <c r="F32" s="26">
        <f>[1]IZDEVUMI_EKK!F105</f>
        <v>114533</v>
      </c>
      <c r="G32" s="26">
        <f t="shared" si="6"/>
        <v>27961</v>
      </c>
      <c r="H32" s="27">
        <f t="shared" si="7"/>
        <v>3.2416782923060774</v>
      </c>
    </row>
    <row r="33" spans="1:9" s="17" customFormat="1" ht="15" customHeight="1" x14ac:dyDescent="0.2">
      <c r="A33" s="9" t="s">
        <v>40</v>
      </c>
      <c r="B33" s="26">
        <f>[1]IZDEVUMI_EKK!B114</f>
        <v>665</v>
      </c>
      <c r="C33" s="26">
        <f>[1]IZDEVUMI_EKK!C114</f>
        <v>975</v>
      </c>
      <c r="D33" s="26">
        <f>[1]IZDEVUMI_EKK!D114</f>
        <v>958</v>
      </c>
      <c r="E33" s="26">
        <f>[1]IZDEVUMI_EKK!E114</f>
        <v>622</v>
      </c>
      <c r="F33" s="26">
        <v>622</v>
      </c>
      <c r="G33" s="26">
        <f t="shared" si="6"/>
        <v>-336</v>
      </c>
      <c r="H33" s="27">
        <f t="shared" si="7"/>
        <v>1.7604741845707175E-2</v>
      </c>
    </row>
    <row r="34" spans="1:9" s="17" customFormat="1" ht="15" customHeight="1" x14ac:dyDescent="0.2">
      <c r="A34" s="9" t="s">
        <v>41</v>
      </c>
      <c r="B34" s="26">
        <f>[1]IZDEVUMI_EKK!B117</f>
        <v>9558</v>
      </c>
      <c r="C34" s="26">
        <f>[1]IZDEVUMI_EKK!C117</f>
        <v>12406</v>
      </c>
      <c r="D34" s="26">
        <f>[1]IZDEVUMI_EKK!D117</f>
        <v>4858</v>
      </c>
      <c r="E34" s="26">
        <f>[1]IZDEVUMI_EKK!E117</f>
        <v>20360</v>
      </c>
      <c r="F34" s="26">
        <v>20360</v>
      </c>
      <c r="G34" s="26">
        <f t="shared" si="6"/>
        <v>15502</v>
      </c>
      <c r="H34" s="27">
        <f t="shared" si="7"/>
        <v>0.5762581092903506</v>
      </c>
    </row>
    <row r="35" spans="1:9" s="17" customFormat="1" ht="15" customHeight="1" x14ac:dyDescent="0.2">
      <c r="A35" s="9" t="s">
        <v>42</v>
      </c>
      <c r="B35" s="26">
        <f>[1]IZDEVUMI_EKK!B123</f>
        <v>16800</v>
      </c>
      <c r="C35" s="26">
        <f>[1]IZDEVUMI_EKK!C123</f>
        <v>16800</v>
      </c>
      <c r="D35" s="26">
        <f>[1]IZDEVUMI_EKK!D123</f>
        <v>16340</v>
      </c>
      <c r="E35" s="26">
        <f>[1]IZDEVUMI_EKK!E123</f>
        <v>17065</v>
      </c>
      <c r="F35" s="26">
        <v>17065</v>
      </c>
      <c r="G35" s="26">
        <f t="shared" si="6"/>
        <v>725</v>
      </c>
      <c r="H35" s="27">
        <f t="shared" si="7"/>
        <v>0.48299826301767357</v>
      </c>
    </row>
    <row r="36" spans="1:9" s="17" customFormat="1" ht="15" customHeight="1" x14ac:dyDescent="0.2">
      <c r="A36" s="9" t="s">
        <v>43</v>
      </c>
      <c r="B36" s="26">
        <f>[1]IZDEVUMI_EKK!B127</f>
        <v>101209</v>
      </c>
      <c r="C36" s="26">
        <f>[1]IZDEVUMI_EKK!C127</f>
        <v>102419</v>
      </c>
      <c r="D36" s="26">
        <f>[1]IZDEVUMI_EKK!D127</f>
        <v>69622</v>
      </c>
      <c r="E36" s="26">
        <f>[1]IZDEVUMI_EKK!E127</f>
        <v>41115</v>
      </c>
      <c r="F36" s="26">
        <v>41115</v>
      </c>
      <c r="G36" s="26">
        <f t="shared" si="6"/>
        <v>-28507</v>
      </c>
      <c r="H36" s="27">
        <f t="shared" si="7"/>
        <v>1.1636960787560295</v>
      </c>
    </row>
    <row r="37" spans="1:9" s="17" customFormat="1" ht="28.5" x14ac:dyDescent="0.2">
      <c r="A37" s="34" t="s">
        <v>44</v>
      </c>
      <c r="B37" s="30">
        <f t="shared" ref="B37:G37" si="8">SUM(B31:B36)</f>
        <v>231294</v>
      </c>
      <c r="C37" s="30">
        <f t="shared" si="8"/>
        <v>235662</v>
      </c>
      <c r="D37" s="30">
        <f t="shared" si="8"/>
        <v>180052</v>
      </c>
      <c r="E37" s="30">
        <f t="shared" si="8"/>
        <v>199494</v>
      </c>
      <c r="F37" s="30">
        <f>SUM(F31:F36)</f>
        <v>199669</v>
      </c>
      <c r="G37" s="31">
        <f t="shared" si="8"/>
        <v>19617</v>
      </c>
      <c r="H37" s="32">
        <f>F37/$F$75*100</f>
        <v>5.6513202565763763</v>
      </c>
    </row>
    <row r="38" spans="1:9" s="17" customFormat="1" ht="15" customHeight="1" x14ac:dyDescent="0.2">
      <c r="A38" s="35" t="s">
        <v>45</v>
      </c>
      <c r="B38" s="26">
        <f>[1]IZDEVUMI_EKK!B135</f>
        <v>35216</v>
      </c>
      <c r="C38" s="26">
        <f>[1]IZDEVUMI_EKK!C135</f>
        <v>35216</v>
      </c>
      <c r="D38" s="26">
        <f>[1]IZDEVUMI_EKK!D135</f>
        <v>30290</v>
      </c>
      <c r="E38" s="26">
        <f>[1]IZDEVUMI_EKK!E135</f>
        <v>32945</v>
      </c>
      <c r="F38" s="26">
        <v>32945</v>
      </c>
      <c r="G38" s="26">
        <f t="shared" ref="G38:G39" si="9">F38-D38</f>
        <v>2655</v>
      </c>
      <c r="H38" s="27">
        <f>F38/$F$75*100</f>
        <v>0.93245694550936153</v>
      </c>
      <c r="I38" s="36"/>
    </row>
    <row r="39" spans="1:9" s="17" customFormat="1" ht="15" customHeight="1" x14ac:dyDescent="0.2">
      <c r="A39" s="35" t="s">
        <v>46</v>
      </c>
      <c r="B39" s="26">
        <f>[1]IZDEVUMI_EKK!B144</f>
        <v>0</v>
      </c>
      <c r="C39" s="26">
        <f>[1]IZDEVUMI_EKK!C144</f>
        <v>0</v>
      </c>
      <c r="D39" s="26">
        <f>[1]IZDEVUMI_EKK!D144</f>
        <v>0</v>
      </c>
      <c r="E39" s="26">
        <f>[1]IZDEVUMI_EKK!E144</f>
        <v>0</v>
      </c>
      <c r="F39" s="26">
        <f>[1]IZDEVUMI_EKK!F144</f>
        <v>19944</v>
      </c>
      <c r="G39" s="26">
        <f t="shared" si="9"/>
        <v>19944</v>
      </c>
      <c r="H39" s="27">
        <f>F39/$F$75*100</f>
        <v>0.56448387680190337</v>
      </c>
      <c r="I39" s="36"/>
    </row>
    <row r="40" spans="1:9" s="17" customFormat="1" ht="15" customHeight="1" x14ac:dyDescent="0.2">
      <c r="A40" s="34" t="s">
        <v>47</v>
      </c>
      <c r="B40" s="30">
        <f>SUM(B38:B39)</f>
        <v>35216</v>
      </c>
      <c r="C40" s="30">
        <f t="shared" ref="C40:F40" si="10">SUM(C38:C39)</f>
        <v>35216</v>
      </c>
      <c r="D40" s="30">
        <f t="shared" si="10"/>
        <v>30290</v>
      </c>
      <c r="E40" s="30">
        <f t="shared" si="10"/>
        <v>32945</v>
      </c>
      <c r="F40" s="30">
        <f t="shared" si="10"/>
        <v>52889</v>
      </c>
      <c r="G40" s="31">
        <f>SUM(G38)</f>
        <v>2655</v>
      </c>
      <c r="H40" s="32">
        <f>F40/$F$75*100</f>
        <v>1.4969408223112648</v>
      </c>
    </row>
    <row r="41" spans="1:9" s="17" customFormat="1" ht="23.25" customHeight="1" x14ac:dyDescent="0.2">
      <c r="A41" s="35" t="s">
        <v>48</v>
      </c>
      <c r="B41" s="26">
        <f>[1]IZDEVUMI_EKK!B147</f>
        <v>53084</v>
      </c>
      <c r="C41" s="26">
        <f>[1]IZDEVUMI_EKK!C147</f>
        <v>53084</v>
      </c>
      <c r="D41" s="26">
        <f>[1]IZDEVUMI_EKK!D147</f>
        <v>49421</v>
      </c>
      <c r="E41" s="26">
        <f>[1]IZDEVUMI_EKK!E147</f>
        <v>54874</v>
      </c>
      <c r="F41" s="26">
        <v>54874</v>
      </c>
      <c r="G41" s="26">
        <f t="shared" ref="G41:G51" si="11">F41-D41</f>
        <v>5453</v>
      </c>
      <c r="H41" s="27">
        <f t="shared" ref="H41:H51" si="12">F41/$F$75*100</f>
        <v>1.5531231576227258</v>
      </c>
    </row>
    <row r="42" spans="1:9" s="17" customFormat="1" ht="15" customHeight="1" x14ac:dyDescent="0.2">
      <c r="A42" s="35" t="s">
        <v>49</v>
      </c>
      <c r="B42" s="26">
        <f>[1]IZDEVUMI_EKK!B155</f>
        <v>10457</v>
      </c>
      <c r="C42" s="26">
        <f>[1]IZDEVUMI_EKK!C155</f>
        <v>10457</v>
      </c>
      <c r="D42" s="26">
        <f>[1]IZDEVUMI_EKK!D155</f>
        <v>9390</v>
      </c>
      <c r="E42" s="26">
        <f>[1]IZDEVUMI_EKK!E155</f>
        <v>9392</v>
      </c>
      <c r="F42" s="26">
        <v>9392</v>
      </c>
      <c r="G42" s="26">
        <f t="shared" si="11"/>
        <v>2</v>
      </c>
      <c r="H42" s="27">
        <f t="shared" si="12"/>
        <v>0.26582594118148195</v>
      </c>
    </row>
    <row r="43" spans="1:9" s="17" customFormat="1" ht="15" customHeight="1" x14ac:dyDescent="0.2">
      <c r="A43" s="35" t="s">
        <v>50</v>
      </c>
      <c r="B43" s="26">
        <f>[1]IZDEVUMI_EKK!B163</f>
        <v>139510</v>
      </c>
      <c r="C43" s="26">
        <f>[1]IZDEVUMI_EKK!C163</f>
        <v>139510</v>
      </c>
      <c r="D43" s="26">
        <f>[1]IZDEVUMI_EKK!D163</f>
        <v>99386</v>
      </c>
      <c r="E43" s="26">
        <f>[1]IZDEVUMI_EKK!E163</f>
        <v>140799</v>
      </c>
      <c r="F43" s="26">
        <f>[1]IZDEVUMI_EKK!F163</f>
        <v>346161</v>
      </c>
      <c r="G43" s="26">
        <f t="shared" si="11"/>
        <v>246775</v>
      </c>
      <c r="H43" s="27">
        <f t="shared" si="12"/>
        <v>9.7975482991187164</v>
      </c>
    </row>
    <row r="44" spans="1:9" s="17" customFormat="1" ht="15" customHeight="1" x14ac:dyDescent="0.2">
      <c r="A44" s="35" t="s">
        <v>51</v>
      </c>
      <c r="B44" s="26">
        <f>[1]IZDEVUMI_EKK!B172</f>
        <v>14912</v>
      </c>
      <c r="C44" s="26">
        <f>[1]IZDEVUMI_EKK!C172</f>
        <v>14912</v>
      </c>
      <c r="D44" s="26">
        <f>[1]IZDEVUMI_EKK!D172</f>
        <v>627</v>
      </c>
      <c r="E44" s="26">
        <f>[1]IZDEVUMI_EKK!E172</f>
        <v>15827</v>
      </c>
      <c r="F44" s="26">
        <f>[1]IZDEVUMI_EKK!F172</f>
        <v>19200</v>
      </c>
      <c r="G44" s="26">
        <f t="shared" si="11"/>
        <v>18573</v>
      </c>
      <c r="H44" s="27">
        <f t="shared" si="12"/>
        <v>0.54342611485141112</v>
      </c>
    </row>
    <row r="45" spans="1:9" s="17" customFormat="1" ht="15" customHeight="1" x14ac:dyDescent="0.2">
      <c r="A45" s="9" t="s">
        <v>52</v>
      </c>
      <c r="B45" s="26">
        <f>[1]IZDEVUMI_EKK!B178</f>
        <v>66972</v>
      </c>
      <c r="C45" s="26">
        <f>[1]IZDEVUMI_EKK!C178</f>
        <v>66972</v>
      </c>
      <c r="D45" s="26">
        <f>[1]IZDEVUMI_EKK!D178</f>
        <v>52149</v>
      </c>
      <c r="E45" s="26">
        <f>[1]IZDEVUMI_EKK!E178</f>
        <v>80618</v>
      </c>
      <c r="F45" s="26">
        <f>[1]IZDEVUMI_EKK!F178</f>
        <v>75768</v>
      </c>
      <c r="G45" s="26">
        <f t="shared" si="11"/>
        <v>23619</v>
      </c>
      <c r="H45" s="27">
        <f t="shared" si="12"/>
        <v>2.1444953057323812</v>
      </c>
    </row>
    <row r="46" spans="1:9" s="17" customFormat="1" ht="15" customHeight="1" x14ac:dyDescent="0.2">
      <c r="A46" s="35" t="s">
        <v>53</v>
      </c>
      <c r="B46" s="26">
        <f>[1]IZDEVUMI_EKK!B185</f>
        <v>25743</v>
      </c>
      <c r="C46" s="26">
        <f>[1]IZDEVUMI_EKK!C185</f>
        <v>25743</v>
      </c>
      <c r="D46" s="26">
        <f>[1]IZDEVUMI_EKK!D185</f>
        <v>13733</v>
      </c>
      <c r="E46" s="26">
        <f>[1]IZDEVUMI_EKK!E185</f>
        <v>26423</v>
      </c>
      <c r="F46" s="26">
        <v>26423</v>
      </c>
      <c r="G46" s="26">
        <f t="shared" si="11"/>
        <v>12690</v>
      </c>
      <c r="H46" s="27">
        <f t="shared" si="12"/>
        <v>0.74786188712077273</v>
      </c>
    </row>
    <row r="47" spans="1:9" s="17" customFormat="1" ht="15" customHeight="1" x14ac:dyDescent="0.2">
      <c r="A47" s="35" t="s">
        <v>54</v>
      </c>
      <c r="B47" s="26">
        <f>[1]IZDEVUMI_EKK!B194</f>
        <v>16451</v>
      </c>
      <c r="C47" s="26">
        <f>[1]IZDEVUMI_EKK!C194</f>
        <v>16451</v>
      </c>
      <c r="D47" s="26">
        <f>[1]IZDEVUMI_EKK!D194</f>
        <v>15798</v>
      </c>
      <c r="E47" s="26">
        <f>[1]IZDEVUMI_EKK!E194</f>
        <v>17257</v>
      </c>
      <c r="F47" s="26">
        <f>[1]IZDEVUMI_EKK!F194</f>
        <v>17257</v>
      </c>
      <c r="G47" s="26">
        <f t="shared" si="11"/>
        <v>1459</v>
      </c>
      <c r="H47" s="27">
        <f t="shared" si="12"/>
        <v>0.48843252416618765</v>
      </c>
    </row>
    <row r="48" spans="1:9" ht="15" customHeight="1" x14ac:dyDescent="0.2">
      <c r="A48" s="37" t="s">
        <v>55</v>
      </c>
      <c r="B48" s="33">
        <f>[1]IZDEVUMI_EKK!B202</f>
        <v>16358</v>
      </c>
      <c r="C48" s="33">
        <f>[1]IZDEVUMI_EKK!C202</f>
        <v>16358</v>
      </c>
      <c r="D48" s="33">
        <f>[1]IZDEVUMI_EKK!D202</f>
        <v>10593</v>
      </c>
      <c r="E48" s="33">
        <f>[1]IZDEVUMI_EKK!E202</f>
        <v>19481</v>
      </c>
      <c r="F48" s="33">
        <v>19481</v>
      </c>
      <c r="G48" s="26">
        <f t="shared" si="11"/>
        <v>8888</v>
      </c>
      <c r="H48" s="27">
        <f t="shared" si="12"/>
        <v>0.55137938246980944</v>
      </c>
      <c r="I48" s="1"/>
    </row>
    <row r="49" spans="1:11" s="17" customFormat="1" ht="15" customHeight="1" x14ac:dyDescent="0.2">
      <c r="A49" s="35" t="s">
        <v>56</v>
      </c>
      <c r="B49" s="26">
        <f>[1]IZDEVUMI_EKK!B209</f>
        <v>20269</v>
      </c>
      <c r="C49" s="26">
        <f>[1]IZDEVUMI_EKK!C209</f>
        <v>20269</v>
      </c>
      <c r="D49" s="26">
        <f>[1]IZDEVUMI_EKK!D209</f>
        <v>18162</v>
      </c>
      <c r="E49" s="26">
        <f>[1]IZDEVUMI_EKK!E209</f>
        <v>17658</v>
      </c>
      <c r="F49" s="26">
        <v>17658</v>
      </c>
      <c r="G49" s="26">
        <f t="shared" si="11"/>
        <v>-504</v>
      </c>
      <c r="H49" s="27">
        <f t="shared" si="12"/>
        <v>0.49978220500240722</v>
      </c>
    </row>
    <row r="50" spans="1:11" s="17" customFormat="1" ht="15" customHeight="1" x14ac:dyDescent="0.2">
      <c r="A50" s="35" t="s">
        <v>57</v>
      </c>
      <c r="B50" s="26">
        <f>[1]IZDEVUMI_EKK!B216</f>
        <v>1737</v>
      </c>
      <c r="C50" s="26">
        <f>[1]IZDEVUMI_EKK!C216</f>
        <v>1737</v>
      </c>
      <c r="D50" s="26">
        <f>[1]IZDEVUMI_EKK!D216</f>
        <v>1306</v>
      </c>
      <c r="E50" s="26">
        <f>[1]IZDEVUMI_EKK!E216</f>
        <v>2000</v>
      </c>
      <c r="F50" s="26">
        <f>[1]IZDEVUMI_EKK!F216</f>
        <v>2160</v>
      </c>
      <c r="G50" s="26">
        <f t="shared" si="11"/>
        <v>854</v>
      </c>
      <c r="H50" s="27">
        <f t="shared" si="12"/>
        <v>6.1135437920783756E-2</v>
      </c>
    </row>
    <row r="51" spans="1:11" s="29" customFormat="1" ht="24.75" customHeight="1" x14ac:dyDescent="0.2">
      <c r="A51" s="9" t="s">
        <v>58</v>
      </c>
      <c r="B51" s="26">
        <f>[1]IZDEVUMI_EKK!B220</f>
        <v>2576</v>
      </c>
      <c r="C51" s="26">
        <f>[1]IZDEVUMI_EKK!C220</f>
        <v>7576</v>
      </c>
      <c r="D51" s="26">
        <f>[1]IZDEVUMI_EKK!D220</f>
        <v>6773</v>
      </c>
      <c r="E51" s="26">
        <f>[1]IZDEVUMI_EKK!E220</f>
        <v>6720</v>
      </c>
      <c r="F51" s="26">
        <f>[1]IZDEVUMI_EKK!F220</f>
        <v>41549</v>
      </c>
      <c r="G51" s="26">
        <f t="shared" si="11"/>
        <v>34776</v>
      </c>
      <c r="H51" s="27">
        <f t="shared" si="12"/>
        <v>1.1759797732271502</v>
      </c>
    </row>
    <row r="52" spans="1:11" s="17" customFormat="1" ht="15.75" customHeight="1" x14ac:dyDescent="0.2">
      <c r="A52" s="16" t="s">
        <v>59</v>
      </c>
      <c r="B52" s="30">
        <f t="shared" ref="B52:F52" si="13">SUM(B41:B51)</f>
        <v>368069</v>
      </c>
      <c r="C52" s="30">
        <f t="shared" si="13"/>
        <v>373069</v>
      </c>
      <c r="D52" s="30">
        <f t="shared" si="13"/>
        <v>277338</v>
      </c>
      <c r="E52" s="30">
        <f t="shared" si="13"/>
        <v>391049</v>
      </c>
      <c r="F52" s="30">
        <f t="shared" si="13"/>
        <v>629923</v>
      </c>
      <c r="G52" s="31">
        <f>SUM(G41:G51)</f>
        <v>352585</v>
      </c>
      <c r="H52" s="32">
        <f>F52/$F$75*100</f>
        <v>17.828990028413827</v>
      </c>
    </row>
    <row r="53" spans="1:11" s="17" customFormat="1" ht="18" customHeight="1" x14ac:dyDescent="0.2">
      <c r="A53" s="9" t="s">
        <v>60</v>
      </c>
      <c r="B53" s="26">
        <f>[1]IZDEVUMI_EKK!B224</f>
        <v>358758</v>
      </c>
      <c r="C53" s="26">
        <f>[1]IZDEVUMI_EKK!C224</f>
        <v>377089</v>
      </c>
      <c r="D53" s="26">
        <f>[1]IZDEVUMI_EKK!D224</f>
        <v>333369</v>
      </c>
      <c r="E53" s="26">
        <f>[1]IZDEVUMI_EKK!E224</f>
        <v>392252</v>
      </c>
      <c r="F53" s="26">
        <f>[1]IZDEVUMI_EKK!F224</f>
        <v>398207</v>
      </c>
      <c r="G53" s="26">
        <f t="shared" ref="G53:G60" si="14">F53-D53</f>
        <v>64838</v>
      </c>
      <c r="H53" s="27">
        <f t="shared" ref="H53:H60" si="15">F53/$F$75*100</f>
        <v>11.270629318574786</v>
      </c>
    </row>
    <row r="54" spans="1:11" s="17" customFormat="1" ht="18.75" customHeight="1" x14ac:dyDescent="0.2">
      <c r="A54" s="9" t="s">
        <v>61</v>
      </c>
      <c r="B54" s="26">
        <f>[1]IZDEVUMI_EKK!B232</f>
        <v>595935</v>
      </c>
      <c r="C54" s="26">
        <f>[1]IZDEVUMI_EKK!C232</f>
        <v>707426</v>
      </c>
      <c r="D54" s="26">
        <f>[1]IZDEVUMI_EKK!D232</f>
        <v>643777</v>
      </c>
      <c r="E54" s="26">
        <f>[1]IZDEVUMI_EKK!E232</f>
        <v>577947</v>
      </c>
      <c r="F54" s="26">
        <f>[1]IZDEVUMI_EKK!F232</f>
        <v>606793</v>
      </c>
      <c r="G54" s="26">
        <f t="shared" si="14"/>
        <v>-36984</v>
      </c>
      <c r="H54" s="27">
        <f t="shared" si="15"/>
        <v>17.174331380678769</v>
      </c>
      <c r="I54" s="38"/>
    </row>
    <row r="55" spans="1:11" s="17" customFormat="1" ht="18.75" customHeight="1" x14ac:dyDescent="0.2">
      <c r="A55" s="9" t="s">
        <v>62</v>
      </c>
      <c r="B55" s="26">
        <f>[1]IZDEVUMI_EKK!B243</f>
        <v>8343</v>
      </c>
      <c r="C55" s="26">
        <f>[1]IZDEVUMI_EKK!C243</f>
        <v>16174</v>
      </c>
      <c r="D55" s="26">
        <f>[1]IZDEVUMI_EKK!D243</f>
        <v>14123</v>
      </c>
      <c r="E55" s="26">
        <f>[1]IZDEVUMI_EKK!E243</f>
        <v>14527</v>
      </c>
      <c r="F55" s="26">
        <f>[1]IZDEVUMI_EKK!F243</f>
        <v>14527</v>
      </c>
      <c r="G55" s="26">
        <f t="shared" si="14"/>
        <v>404</v>
      </c>
      <c r="H55" s="27">
        <f t="shared" si="15"/>
        <v>0.4111641234607526</v>
      </c>
      <c r="I55" s="38"/>
      <c r="K55" s="39"/>
    </row>
    <row r="56" spans="1:11" s="4" customFormat="1" ht="17.25" customHeight="1" x14ac:dyDescent="0.2">
      <c r="A56" s="9" t="s">
        <v>63</v>
      </c>
      <c r="B56" s="26">
        <f>[1]IZDEVUMI_EKK!B249</f>
        <v>232063</v>
      </c>
      <c r="C56" s="26">
        <f>[1]IZDEVUMI_EKK!C249</f>
        <v>254602</v>
      </c>
      <c r="D56" s="26">
        <f>[1]IZDEVUMI_EKK!D249</f>
        <v>222718</v>
      </c>
      <c r="E56" s="26">
        <f>[1]IZDEVUMI_EKK!E249</f>
        <v>207635</v>
      </c>
      <c r="F56" s="26">
        <f>[1]IZDEVUMI_EKK!F249</f>
        <v>197259</v>
      </c>
      <c r="G56" s="26">
        <f t="shared" si="14"/>
        <v>-25459</v>
      </c>
      <c r="H56" s="27">
        <f t="shared" si="15"/>
        <v>5.5831089577851305</v>
      </c>
    </row>
    <row r="57" spans="1:11" s="17" customFormat="1" ht="18" customHeight="1" x14ac:dyDescent="0.2">
      <c r="A57" s="9" t="s">
        <v>64</v>
      </c>
      <c r="B57" s="26">
        <f>[1]IZDEVUMI_EKK!B259</f>
        <v>53009</v>
      </c>
      <c r="C57" s="26">
        <f>[1]IZDEVUMI_EKK!C259</f>
        <v>54124</v>
      </c>
      <c r="D57" s="26">
        <f>[1]IZDEVUMI_EKK!D259</f>
        <v>51687</v>
      </c>
      <c r="E57" s="26">
        <f>[1]IZDEVUMI_EKK!E259</f>
        <v>52546</v>
      </c>
      <c r="F57" s="26">
        <f>[1]IZDEVUMI_EKK!F259</f>
        <v>69669</v>
      </c>
      <c r="G57" s="26">
        <f t="shared" si="14"/>
        <v>17982</v>
      </c>
      <c r="H57" s="27">
        <f t="shared" si="15"/>
        <v>1.9718726039366128</v>
      </c>
    </row>
    <row r="58" spans="1:11" s="17" customFormat="1" ht="27" customHeight="1" x14ac:dyDescent="0.2">
      <c r="A58" s="9" t="s">
        <v>65</v>
      </c>
      <c r="B58" s="28">
        <f>[1]IZDEVUMI_EKK!B267</f>
        <v>22564</v>
      </c>
      <c r="C58" s="28">
        <f>[1]IZDEVUMI_EKK!C267</f>
        <v>22564</v>
      </c>
      <c r="D58" s="28">
        <f>[1]IZDEVUMI_EKK!D267</f>
        <v>18729</v>
      </c>
      <c r="E58" s="28">
        <f>[1]IZDEVUMI_EKK!E267</f>
        <v>19682</v>
      </c>
      <c r="F58" s="28">
        <v>19682</v>
      </c>
      <c r="G58" s="26">
        <f t="shared" si="14"/>
        <v>953</v>
      </c>
      <c r="H58" s="27">
        <f t="shared" si="15"/>
        <v>0.55706837460966008</v>
      </c>
    </row>
    <row r="59" spans="1:11" s="17" customFormat="1" ht="26.25" customHeight="1" x14ac:dyDescent="0.2">
      <c r="A59" s="9" t="s">
        <v>66</v>
      </c>
      <c r="B59" s="28">
        <f>[1]IZDEVUMI_EKK!B274</f>
        <v>12440</v>
      </c>
      <c r="C59" s="28">
        <f>[1]IZDEVUMI_EKK!C274</f>
        <v>12440</v>
      </c>
      <c r="D59" s="28">
        <f>[1]IZDEVUMI_EKK!D274</f>
        <v>8555</v>
      </c>
      <c r="E59" s="28">
        <f>[1]IZDEVUMI_EKK!E274</f>
        <v>11511</v>
      </c>
      <c r="F59" s="28">
        <f>[1]IZDEVUMI_EKK!F274</f>
        <v>9781</v>
      </c>
      <c r="G59" s="26">
        <f t="shared" si="14"/>
        <v>1226</v>
      </c>
      <c r="H59" s="27">
        <f t="shared" si="15"/>
        <v>0.27683598069591941</v>
      </c>
    </row>
    <row r="60" spans="1:11" s="17" customFormat="1" ht="25.5" x14ac:dyDescent="0.2">
      <c r="A60" s="9" t="s">
        <v>67</v>
      </c>
      <c r="B60" s="26">
        <f>[1]IZDEVUMI_EKK!B281</f>
        <v>70000</v>
      </c>
      <c r="C60" s="26">
        <f>[1]IZDEVUMI_EKK!C281</f>
        <v>70000</v>
      </c>
      <c r="D60" s="26">
        <f>[1]IZDEVUMI_EKK!D281</f>
        <v>63761</v>
      </c>
      <c r="E60" s="26">
        <f>[1]IZDEVUMI_EKK!E281</f>
        <v>79300</v>
      </c>
      <c r="F60" s="26">
        <v>79300</v>
      </c>
      <c r="G60" s="26">
        <f t="shared" si="14"/>
        <v>15539</v>
      </c>
      <c r="H60" s="27">
        <f t="shared" si="15"/>
        <v>2.2444630681102558</v>
      </c>
    </row>
    <row r="61" spans="1:11" s="17" customFormat="1" ht="15" customHeight="1" x14ac:dyDescent="0.2">
      <c r="A61" s="16" t="s">
        <v>68</v>
      </c>
      <c r="B61" s="30">
        <f t="shared" ref="B61:G61" si="16">SUM(B53:B60)</f>
        <v>1353112</v>
      </c>
      <c r="C61" s="30">
        <f t="shared" si="16"/>
        <v>1514419</v>
      </c>
      <c r="D61" s="30">
        <f t="shared" si="16"/>
        <v>1356719</v>
      </c>
      <c r="E61" s="30">
        <f t="shared" si="16"/>
        <v>1355400</v>
      </c>
      <c r="F61" s="30">
        <f t="shared" si="16"/>
        <v>1395218</v>
      </c>
      <c r="G61" s="31">
        <f t="shared" si="16"/>
        <v>38499</v>
      </c>
      <c r="H61" s="32">
        <f>F61/$F$75*100</f>
        <v>39.48947380785188</v>
      </c>
    </row>
    <row r="62" spans="1:11" s="17" customFormat="1" ht="15" customHeight="1" x14ac:dyDescent="0.2">
      <c r="A62" s="9" t="s">
        <v>69</v>
      </c>
      <c r="B62" s="28">
        <f>[1]IZDEVUMI_EKK!B286</f>
        <v>21460</v>
      </c>
      <c r="C62" s="28">
        <f>[1]IZDEVUMI_EKK!C286</f>
        <v>21460</v>
      </c>
      <c r="D62" s="28">
        <f>[1]IZDEVUMI_EKK!D286</f>
        <v>15614</v>
      </c>
      <c r="E62" s="28">
        <f>[1]IZDEVUMI_EKK!E286</f>
        <v>43915</v>
      </c>
      <c r="F62" s="28">
        <f>[1]IZDEVUMI_EKK!F286</f>
        <v>41915</v>
      </c>
      <c r="G62" s="26">
        <f t="shared" ref="G62:G73" si="17">F62-D62</f>
        <v>26301</v>
      </c>
      <c r="H62" s="27">
        <f t="shared" ref="H62:H73" si="18">F62/$F$75*100</f>
        <v>1.1863388335415053</v>
      </c>
    </row>
    <row r="63" spans="1:11" s="17" customFormat="1" ht="15" customHeight="1" x14ac:dyDescent="0.2">
      <c r="A63" s="9" t="s">
        <v>70</v>
      </c>
      <c r="B63" s="26">
        <f>[1]IZDEVUMI_EKK!B289</f>
        <v>78249</v>
      </c>
      <c r="C63" s="26">
        <f>[1]IZDEVUMI_EKK!C289</f>
        <v>78249</v>
      </c>
      <c r="D63" s="26">
        <f>[1]IZDEVUMI_EKK!D289</f>
        <v>63668</v>
      </c>
      <c r="E63" s="26">
        <f>[1]IZDEVUMI_EKK!E289</f>
        <v>79303</v>
      </c>
      <c r="F63" s="26">
        <f>[1]IZDEVUMI_EKK!F289</f>
        <v>78303</v>
      </c>
      <c r="G63" s="26">
        <f t="shared" si="17"/>
        <v>14635</v>
      </c>
      <c r="H63" s="27">
        <f t="shared" si="18"/>
        <v>2.2162445349588564</v>
      </c>
    </row>
    <row r="64" spans="1:11" s="17" customFormat="1" ht="15" customHeight="1" x14ac:dyDescent="0.2">
      <c r="A64" s="9" t="s">
        <v>71</v>
      </c>
      <c r="B64" s="26">
        <f>[1]IZDEVUMI_EKK!B298</f>
        <v>14662</v>
      </c>
      <c r="C64" s="26">
        <f>[1]IZDEVUMI_EKK!C298</f>
        <v>14662</v>
      </c>
      <c r="D64" s="26">
        <f>[1]IZDEVUMI_EKK!D298</f>
        <v>12758</v>
      </c>
      <c r="E64" s="26">
        <f>[1]IZDEVUMI_EKK!E298</f>
        <v>15898</v>
      </c>
      <c r="F64" s="26">
        <v>15898</v>
      </c>
      <c r="G64" s="26">
        <f t="shared" si="17"/>
        <v>3140</v>
      </c>
      <c r="H64" s="27">
        <f t="shared" si="18"/>
        <v>0.44996814447436118</v>
      </c>
    </row>
    <row r="65" spans="1:248" s="17" customFormat="1" ht="15" customHeight="1" x14ac:dyDescent="0.2">
      <c r="A65" s="9" t="s">
        <v>72</v>
      </c>
      <c r="B65" s="26">
        <f>[1]IZDEVUMI_EKK!B305</f>
        <v>150</v>
      </c>
      <c r="C65" s="26">
        <f>[1]IZDEVUMI_EKK!C305</f>
        <v>150</v>
      </c>
      <c r="D65" s="26">
        <f>[1]IZDEVUMI_EKK!D305</f>
        <v>150</v>
      </c>
      <c r="E65" s="26">
        <f>[1]IZDEVUMI_EKK!E305</f>
        <v>206</v>
      </c>
      <c r="F65" s="26">
        <v>206</v>
      </c>
      <c r="G65" s="26">
        <f t="shared" si="17"/>
        <v>56</v>
      </c>
      <c r="H65" s="27">
        <f t="shared" si="18"/>
        <v>5.8305093572599319E-3</v>
      </c>
    </row>
    <row r="66" spans="1:248" s="17" customFormat="1" ht="15" customHeight="1" x14ac:dyDescent="0.2">
      <c r="A66" s="9" t="s">
        <v>73</v>
      </c>
      <c r="B66" s="26">
        <f>[1]IZDEVUMI_EKK!B312</f>
        <v>309754</v>
      </c>
      <c r="C66" s="26">
        <f>[1]IZDEVUMI_EKK!C312</f>
        <v>309754</v>
      </c>
      <c r="D66" s="26">
        <f>[1]IZDEVUMI_EKK!D312</f>
        <v>296585</v>
      </c>
      <c r="E66" s="26">
        <f>[1]IZDEVUMI_EKK!E312</f>
        <v>344852</v>
      </c>
      <c r="F66" s="26">
        <f>[1]IZDEVUMI_EKK!F312</f>
        <v>366518</v>
      </c>
      <c r="G66" s="26">
        <f t="shared" si="17"/>
        <v>69933</v>
      </c>
      <c r="H66" s="27">
        <f t="shared" si="18"/>
        <v>10.373721498078622</v>
      </c>
      <c r="I66" s="38"/>
    </row>
    <row r="67" spans="1:248" s="40" customFormat="1" ht="15" customHeight="1" x14ac:dyDescent="0.25">
      <c r="A67" s="9" t="s">
        <v>74</v>
      </c>
      <c r="B67" s="26">
        <f>[1]IZDEVUMI_EKK!B321</f>
        <v>17216</v>
      </c>
      <c r="C67" s="26">
        <f>[1]IZDEVUMI_EKK!C321</f>
        <v>18098</v>
      </c>
      <c r="D67" s="26">
        <f>[1]IZDEVUMI_EKK!D321</f>
        <v>16571</v>
      </c>
      <c r="E67" s="26">
        <f>[1]IZDEVUMI_EKK!E321</f>
        <v>18243</v>
      </c>
      <c r="F67" s="26">
        <v>18243</v>
      </c>
      <c r="G67" s="26">
        <f t="shared" si="17"/>
        <v>1672</v>
      </c>
      <c r="H67" s="27">
        <f t="shared" si="18"/>
        <v>0.51633971943928614</v>
      </c>
    </row>
    <row r="68" spans="1:248" s="17" customFormat="1" ht="15" customHeight="1" x14ac:dyDescent="0.2">
      <c r="A68" s="9" t="s">
        <v>75</v>
      </c>
      <c r="B68" s="28">
        <f>[1]IZDEVUMI_EKK!B328</f>
        <v>49984</v>
      </c>
      <c r="C68" s="28">
        <f>[1]IZDEVUMI_EKK!C328</f>
        <v>49984</v>
      </c>
      <c r="D68" s="28">
        <f>[1]IZDEVUMI_EKK!D328</f>
        <v>31687</v>
      </c>
      <c r="E68" s="28">
        <f>[1]IZDEVUMI_EKK!E328</f>
        <v>51991</v>
      </c>
      <c r="F68" s="28">
        <v>51991</v>
      </c>
      <c r="G68" s="26">
        <f t="shared" si="17"/>
        <v>20304</v>
      </c>
      <c r="H68" s="27">
        <f t="shared" si="18"/>
        <v>1.4715243300645686</v>
      </c>
    </row>
    <row r="69" spans="1:248" s="17" customFormat="1" ht="29.25" customHeight="1" x14ac:dyDescent="0.2">
      <c r="A69" s="9" t="s">
        <v>76</v>
      </c>
      <c r="B69" s="28">
        <f>[1]IZDEVUMI_EKK!B330</f>
        <v>11000</v>
      </c>
      <c r="C69" s="28">
        <f>[1]IZDEVUMI_EKK!C330</f>
        <v>11000</v>
      </c>
      <c r="D69" s="28" t="s">
        <v>77</v>
      </c>
      <c r="E69" s="28">
        <v>11000</v>
      </c>
      <c r="F69" s="28">
        <v>11000</v>
      </c>
      <c r="G69" s="28" t="s">
        <v>78</v>
      </c>
      <c r="H69" s="27">
        <f t="shared" si="18"/>
        <v>0.31133787830028764</v>
      </c>
    </row>
    <row r="70" spans="1:248" s="17" customFormat="1" ht="25.5" customHeight="1" x14ac:dyDescent="0.2">
      <c r="A70" s="35" t="s">
        <v>79</v>
      </c>
      <c r="B70" s="28">
        <f>[1]IZDEVUMI_EKK!B332</f>
        <v>0</v>
      </c>
      <c r="C70" s="28">
        <f>[1]IZDEVUMI_EKK!C332</f>
        <v>0</v>
      </c>
      <c r="D70" s="28">
        <f>[1]IZDEVUMI_EKK!D332</f>
        <v>0</v>
      </c>
      <c r="E70" s="28">
        <f>[1]IZDEVUMI_EKK!E332</f>
        <v>0</v>
      </c>
      <c r="F70" s="28">
        <v>0</v>
      </c>
      <c r="G70" s="26">
        <f t="shared" si="17"/>
        <v>0</v>
      </c>
      <c r="H70" s="27">
        <f t="shared" si="18"/>
        <v>0</v>
      </c>
    </row>
    <row r="71" spans="1:248" s="17" customFormat="1" ht="15" customHeight="1" x14ac:dyDescent="0.2">
      <c r="A71" s="35" t="s">
        <v>80</v>
      </c>
      <c r="B71" s="28">
        <f>[1]IZDEVUMI_EKK!B338</f>
        <v>0</v>
      </c>
      <c r="C71" s="28">
        <f>[1]IZDEVUMI_EKK!C338</f>
        <v>8045</v>
      </c>
      <c r="D71" s="28">
        <f>[1]IZDEVUMI_EKK!D338</f>
        <v>8045</v>
      </c>
      <c r="E71" s="28">
        <f>[1]IZDEVUMI_EKK!E338</f>
        <v>8045</v>
      </c>
      <c r="F71" s="28">
        <f>[1]IZDEVUMI_EKK!F338</f>
        <v>8045</v>
      </c>
      <c r="G71" s="26">
        <f t="shared" si="17"/>
        <v>0</v>
      </c>
      <c r="H71" s="27">
        <f t="shared" si="18"/>
        <v>0.22770120281143763</v>
      </c>
    </row>
    <row r="72" spans="1:248" s="17" customFormat="1" ht="25.5" x14ac:dyDescent="0.2">
      <c r="A72" s="35" t="s">
        <v>81</v>
      </c>
      <c r="B72" s="28">
        <f>[1]IZDEVUMI_EKK!B334</f>
        <v>0</v>
      </c>
      <c r="C72" s="28">
        <f>[1]IZDEVUMI_EKK!C334</f>
        <v>0</v>
      </c>
      <c r="D72" s="28">
        <f>[1]IZDEVUMI_EKK!D334</f>
        <v>0</v>
      </c>
      <c r="E72" s="28">
        <f>[1]IZDEVUMI_EKK!E334</f>
        <v>0</v>
      </c>
      <c r="F72" s="28">
        <v>0</v>
      </c>
      <c r="G72" s="26">
        <f t="shared" si="17"/>
        <v>0</v>
      </c>
      <c r="H72" s="27">
        <f t="shared" si="18"/>
        <v>0</v>
      </c>
    </row>
    <row r="73" spans="1:248" s="17" customFormat="1" x14ac:dyDescent="0.2">
      <c r="A73" s="35" t="s">
        <v>82</v>
      </c>
      <c r="B73" s="28">
        <f>[1]IZDEVUMI_EKK!B342</f>
        <v>86699</v>
      </c>
      <c r="C73" s="28">
        <f>[1]IZDEVUMI_EKK!C342</f>
        <v>89235</v>
      </c>
      <c r="D73" s="28">
        <f>[1]IZDEVUMI_EKK!D342</f>
        <v>57684</v>
      </c>
      <c r="E73" s="28">
        <f>[1]IZDEVUMI_EKK!E342</f>
        <v>52359</v>
      </c>
      <c r="F73" s="28">
        <f>[1]IZDEVUMI_EKK!F342</f>
        <v>47859</v>
      </c>
      <c r="G73" s="26">
        <f t="shared" si="17"/>
        <v>-9825</v>
      </c>
      <c r="H73" s="27">
        <f t="shared" si="18"/>
        <v>1.3545745015975879</v>
      </c>
    </row>
    <row r="74" spans="1:248" s="29" customFormat="1" ht="14.25" x14ac:dyDescent="0.2">
      <c r="A74" s="34" t="s">
        <v>83</v>
      </c>
      <c r="B74" s="30">
        <f t="shared" ref="B74:G74" si="19">SUM(B62:B73)</f>
        <v>589174</v>
      </c>
      <c r="C74" s="30">
        <f t="shared" si="19"/>
        <v>600637</v>
      </c>
      <c r="D74" s="30">
        <f t="shared" si="19"/>
        <v>502762</v>
      </c>
      <c r="E74" s="30">
        <f t="shared" si="19"/>
        <v>625812</v>
      </c>
      <c r="F74" s="30">
        <f t="shared" si="19"/>
        <v>639978</v>
      </c>
      <c r="G74" s="31">
        <f t="shared" si="19"/>
        <v>126216</v>
      </c>
      <c r="H74" s="32">
        <f>F74/$F$75*100</f>
        <v>18.113581152623773</v>
      </c>
    </row>
    <row r="75" spans="1:248" s="43" customFormat="1" ht="17.25" customHeight="1" x14ac:dyDescent="0.25">
      <c r="A75" s="41" t="s">
        <v>84</v>
      </c>
      <c r="B75" s="42">
        <f>SUM(B74,B61,B52,B40,B37,B30,B28,B16)</f>
        <v>3174841</v>
      </c>
      <c r="C75" s="42">
        <f>SUM(C74,C61,C52,C40,C37,C30,C28,C16)</f>
        <v>3426149</v>
      </c>
      <c r="D75" s="42">
        <f>SUM(D74,D61,D52,D40,D37,D30,D28,D16)</f>
        <v>2905158</v>
      </c>
      <c r="E75" s="42">
        <f>SUM(E74,E61,E52,E40,E37,E30,E28,E16)</f>
        <v>3187217</v>
      </c>
      <c r="F75" s="42">
        <f>SUM(F74,F61,F52,F40,F37,F30,F28,F16)</f>
        <v>3533139</v>
      </c>
      <c r="G75" s="42">
        <f>SUM(G16,G28,G30,G37,G40,G52,G61,G74)</f>
        <v>597037</v>
      </c>
      <c r="H75" s="32">
        <f>SUM(H16,H28,H30,H37,H40,H52,H61,H74)</f>
        <v>100</v>
      </c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</row>
    <row r="76" spans="1:248" s="19" customFormat="1" ht="15" x14ac:dyDescent="0.25">
      <c r="A76" s="34" t="s">
        <v>85</v>
      </c>
      <c r="B76" s="18"/>
      <c r="C76" s="18"/>
      <c r="D76" s="18"/>
      <c r="E76" s="18"/>
      <c r="F76" s="18"/>
      <c r="G76" s="26">
        <f t="shared" ref="G76" si="20">E76-D76</f>
        <v>0</v>
      </c>
      <c r="H76" s="44"/>
    </row>
    <row r="77" spans="1:248" s="46" customFormat="1" ht="15" x14ac:dyDescent="0.25">
      <c r="A77" s="34" t="s">
        <v>86</v>
      </c>
      <c r="B77" s="18">
        <f>B78+B81</f>
        <v>-65733</v>
      </c>
      <c r="C77" s="18">
        <f>C78+C81</f>
        <v>-198733</v>
      </c>
      <c r="D77" s="18">
        <f>D78+D81</f>
        <v>-198733</v>
      </c>
      <c r="E77" s="18">
        <f>E78+E81</f>
        <v>-59531</v>
      </c>
      <c r="F77" s="18">
        <f>F78+F81</f>
        <v>160440</v>
      </c>
      <c r="G77" s="31">
        <f t="shared" ref="G77:G80" si="21">F77-D77</f>
        <v>359173</v>
      </c>
      <c r="H77" s="45"/>
    </row>
    <row r="78" spans="1:248" ht="21.75" customHeight="1" x14ac:dyDescent="0.2">
      <c r="A78" s="11" t="s">
        <v>87</v>
      </c>
      <c r="B78" s="15">
        <f>SUM(B79:B80)</f>
        <v>0</v>
      </c>
      <c r="C78" s="15">
        <f t="shared" ref="C78:F78" si="22">SUM(C79:C80)</f>
        <v>75000</v>
      </c>
      <c r="D78" s="15">
        <f t="shared" si="22"/>
        <v>75000</v>
      </c>
      <c r="E78" s="15">
        <f t="shared" si="22"/>
        <v>0</v>
      </c>
      <c r="F78" s="15">
        <f t="shared" si="22"/>
        <v>219971</v>
      </c>
      <c r="G78" s="26">
        <f t="shared" si="21"/>
        <v>144971</v>
      </c>
      <c r="H78" s="47" t="s">
        <v>88</v>
      </c>
      <c r="I78" s="1"/>
    </row>
    <row r="79" spans="1:248" s="29" customFormat="1" ht="22.5" customHeight="1" x14ac:dyDescent="0.2">
      <c r="A79" s="9" t="s">
        <v>89</v>
      </c>
      <c r="B79" s="10">
        <f>[1]IZDEVUMI_EKK!B355</f>
        <v>0</v>
      </c>
      <c r="C79" s="10">
        <f>[1]IZDEVUMI_EKK!C355</f>
        <v>75000</v>
      </c>
      <c r="D79" s="10">
        <f>[1]IZDEVUMI_EKK!D355</f>
        <v>75000</v>
      </c>
      <c r="E79" s="10">
        <f>[1]IZDEVUMI_EKK!E355</f>
        <v>0</v>
      </c>
      <c r="F79" s="10">
        <v>0</v>
      </c>
      <c r="G79" s="26">
        <f t="shared" si="21"/>
        <v>-75000</v>
      </c>
      <c r="H79" s="47" t="s">
        <v>90</v>
      </c>
    </row>
    <row r="80" spans="1:248" s="29" customFormat="1" ht="28.5" customHeight="1" x14ac:dyDescent="0.2">
      <c r="A80" s="48" t="s">
        <v>91</v>
      </c>
      <c r="B80" s="10">
        <v>0</v>
      </c>
      <c r="C80" s="10">
        <v>0</v>
      </c>
      <c r="D80" s="10">
        <v>0</v>
      </c>
      <c r="E80" s="10">
        <v>0</v>
      </c>
      <c r="F80" s="10">
        <v>219971</v>
      </c>
      <c r="G80" s="26">
        <f t="shared" si="21"/>
        <v>219971</v>
      </c>
      <c r="H80" s="47" t="s">
        <v>92</v>
      </c>
    </row>
    <row r="81" spans="1:10" ht="15" customHeight="1" x14ac:dyDescent="0.2">
      <c r="A81" s="11" t="s">
        <v>93</v>
      </c>
      <c r="B81" s="15">
        <f>SUM(B82:B94)</f>
        <v>-65733</v>
      </c>
      <c r="C81" s="15">
        <f t="shared" ref="C81:E81" si="23">SUM(C82:C94)</f>
        <v>-273733</v>
      </c>
      <c r="D81" s="15">
        <f t="shared" si="23"/>
        <v>-273733</v>
      </c>
      <c r="E81" s="15">
        <f t="shared" si="23"/>
        <v>-59531</v>
      </c>
      <c r="F81" s="15">
        <v>-59531</v>
      </c>
      <c r="G81" s="31">
        <f t="shared" ref="G81:G94" si="24">E81-D81</f>
        <v>214202</v>
      </c>
      <c r="H81" s="47"/>
      <c r="I81" s="1"/>
    </row>
    <row r="82" spans="1:10" ht="25.5" customHeight="1" x14ac:dyDescent="0.2">
      <c r="A82" s="35" t="s">
        <v>94</v>
      </c>
      <c r="B82" s="14">
        <f>[1]IZDEVUMI_EKK!B358</f>
        <v>-11731</v>
      </c>
      <c r="C82" s="14">
        <f>[1]IZDEVUMI_EKK!C358</f>
        <v>-11731</v>
      </c>
      <c r="D82" s="14">
        <f>[1]IZDEVUMI_EKK!D358</f>
        <v>-11731</v>
      </c>
      <c r="E82" s="14">
        <f>[1]IZDEVUMI_EKK!E358</f>
        <v>0</v>
      </c>
      <c r="F82" s="14">
        <v>0</v>
      </c>
      <c r="G82" s="26">
        <f t="shared" si="24"/>
        <v>11731</v>
      </c>
      <c r="H82" s="47" t="s">
        <v>95</v>
      </c>
      <c r="I82" s="1"/>
    </row>
    <row r="83" spans="1:10" ht="24" customHeight="1" x14ac:dyDescent="0.2">
      <c r="A83" s="35" t="s">
        <v>96</v>
      </c>
      <c r="B83" s="14">
        <f>[1]IZDEVUMI_EKK!B359</f>
        <v>-10828</v>
      </c>
      <c r="C83" s="14">
        <f>[1]IZDEVUMI_EKK!C359</f>
        <v>-10828</v>
      </c>
      <c r="D83" s="14">
        <f>[1]IZDEVUMI_EKK!D359</f>
        <v>-10828</v>
      </c>
      <c r="E83" s="14">
        <v>-16357</v>
      </c>
      <c r="F83" s="14">
        <v>-16357</v>
      </c>
      <c r="G83" s="26">
        <f t="shared" si="24"/>
        <v>-5529</v>
      </c>
      <c r="H83" s="49" t="s">
        <v>97</v>
      </c>
      <c r="I83" s="1"/>
    </row>
    <row r="84" spans="1:10" ht="27" customHeight="1" x14ac:dyDescent="0.2">
      <c r="A84" s="35" t="s">
        <v>98</v>
      </c>
      <c r="B84" s="14">
        <f>[1]IZDEVUMI_EKK!B360</f>
        <v>-3375</v>
      </c>
      <c r="C84" s="14">
        <f>[1]IZDEVUMI_EKK!C360</f>
        <v>-3375</v>
      </c>
      <c r="D84" s="14">
        <f>[1]IZDEVUMI_EKK!D360</f>
        <v>-3375</v>
      </c>
      <c r="E84" s="14">
        <v>-3375</v>
      </c>
      <c r="F84" s="14">
        <v>-3375</v>
      </c>
      <c r="G84" s="26">
        <f t="shared" si="24"/>
        <v>0</v>
      </c>
      <c r="H84" s="47" t="s">
        <v>99</v>
      </c>
      <c r="I84" s="1"/>
    </row>
    <row r="85" spans="1:10" ht="27.75" customHeight="1" x14ac:dyDescent="0.2">
      <c r="A85" s="35" t="s">
        <v>100</v>
      </c>
      <c r="B85" s="14">
        <f>[1]IZDEVUMI_EKK!B361</f>
        <v>-6403</v>
      </c>
      <c r="C85" s="14">
        <f>[1]IZDEVUMI_EKK!C361</f>
        <v>-6403</v>
      </c>
      <c r="D85" s="14">
        <f>[1]IZDEVUMI_EKK!D361</f>
        <v>-6403</v>
      </c>
      <c r="E85" s="14">
        <v>-6403</v>
      </c>
      <c r="F85" s="14">
        <v>-6403</v>
      </c>
      <c r="G85" s="26">
        <f t="shared" si="24"/>
        <v>0</v>
      </c>
      <c r="H85" s="47" t="s">
        <v>97</v>
      </c>
      <c r="I85" s="50"/>
      <c r="J85" s="51"/>
    </row>
    <row r="86" spans="1:10" ht="26.25" customHeight="1" x14ac:dyDescent="0.2">
      <c r="A86" s="35" t="s">
        <v>101</v>
      </c>
      <c r="B86" s="14">
        <f>[1]IZDEVUMI_EKK!B362</f>
        <v>-4440</v>
      </c>
      <c r="C86" s="14">
        <f>[1]IZDEVUMI_EKK!C362</f>
        <v>-4440</v>
      </c>
      <c r="D86" s="14">
        <f>[1]IZDEVUMI_EKK!D362</f>
        <v>-4440</v>
      </c>
      <c r="E86" s="14">
        <v>-4440</v>
      </c>
      <c r="F86" s="14">
        <v>-4440</v>
      </c>
      <c r="G86" s="26">
        <f t="shared" si="24"/>
        <v>0</v>
      </c>
      <c r="H86" s="47" t="s">
        <v>102</v>
      </c>
      <c r="I86" s="1"/>
    </row>
    <row r="87" spans="1:10" ht="30.75" customHeight="1" x14ac:dyDescent="0.2">
      <c r="A87" s="35" t="s">
        <v>103</v>
      </c>
      <c r="B87" s="14">
        <f>[1]IZDEVUMI_EKK!B363</f>
        <v>-4820</v>
      </c>
      <c r="C87" s="14">
        <f>[1]IZDEVUMI_EKK!C363</f>
        <v>-4820</v>
      </c>
      <c r="D87" s="14">
        <f>[1]IZDEVUMI_EKK!D363</f>
        <v>-4820</v>
      </c>
      <c r="E87" s="14">
        <v>-4820</v>
      </c>
      <c r="F87" s="14">
        <v>-4820</v>
      </c>
      <c r="G87" s="26">
        <f t="shared" si="24"/>
        <v>0</v>
      </c>
      <c r="H87" s="47" t="s">
        <v>104</v>
      </c>
      <c r="I87" s="1"/>
    </row>
    <row r="88" spans="1:10" ht="25.5" customHeight="1" x14ac:dyDescent="0.2">
      <c r="A88" s="35" t="s">
        <v>105</v>
      </c>
      <c r="B88" s="14">
        <f>[1]IZDEVUMI_EKK!B364</f>
        <v>-6228</v>
      </c>
      <c r="C88" s="14">
        <f>[1]IZDEVUMI_EKK!C364</f>
        <v>-6228</v>
      </c>
      <c r="D88" s="14">
        <f>[1]IZDEVUMI_EKK!D364</f>
        <v>-6228</v>
      </c>
      <c r="E88" s="14">
        <v>-6228</v>
      </c>
      <c r="F88" s="14">
        <v>-6228</v>
      </c>
      <c r="G88" s="26">
        <f t="shared" si="24"/>
        <v>0</v>
      </c>
      <c r="H88" s="47" t="s">
        <v>106</v>
      </c>
      <c r="I88" s="1"/>
    </row>
    <row r="89" spans="1:10" ht="40.5" customHeight="1" x14ac:dyDescent="0.2">
      <c r="A89" s="35" t="s">
        <v>107</v>
      </c>
      <c r="B89" s="14">
        <f>[1]IZDEVUMI_EKK!B365</f>
        <v>-5080</v>
      </c>
      <c r="C89" s="14">
        <f>[1]IZDEVUMI_EKK!C365</f>
        <v>-5080</v>
      </c>
      <c r="D89" s="14">
        <f>[1]IZDEVUMI_EKK!D365</f>
        <v>-5080</v>
      </c>
      <c r="E89" s="14">
        <v>-5080</v>
      </c>
      <c r="F89" s="14">
        <v>-5080</v>
      </c>
      <c r="G89" s="26">
        <f t="shared" si="24"/>
        <v>0</v>
      </c>
      <c r="H89" s="47" t="s">
        <v>104</v>
      </c>
      <c r="I89" s="1"/>
    </row>
    <row r="90" spans="1:10" ht="29.25" customHeight="1" x14ac:dyDescent="0.2">
      <c r="A90" s="35" t="s">
        <v>108</v>
      </c>
      <c r="B90" s="14">
        <f>[1]IZDEVUMI_EKK!B366</f>
        <v>-2900</v>
      </c>
      <c r="C90" s="14">
        <f>[1]IZDEVUMI_EKK!C366</f>
        <v>-2900</v>
      </c>
      <c r="D90" s="14">
        <f>[1]IZDEVUMI_EKK!D366</f>
        <v>-2900</v>
      </c>
      <c r="E90" s="14">
        <v>-2900</v>
      </c>
      <c r="F90" s="14">
        <v>-2900</v>
      </c>
      <c r="G90" s="26">
        <f t="shared" si="24"/>
        <v>0</v>
      </c>
      <c r="H90" s="47" t="s">
        <v>109</v>
      </c>
      <c r="I90" s="1"/>
    </row>
    <row r="91" spans="1:10" ht="24" customHeight="1" x14ac:dyDescent="0.2">
      <c r="A91" s="9" t="s">
        <v>110</v>
      </c>
      <c r="B91" s="14">
        <f>[1]IZDEVUMI_EKK!B367</f>
        <v>-1812</v>
      </c>
      <c r="C91" s="14">
        <f>[1]IZDEVUMI_EKK!C367</f>
        <v>-1812</v>
      </c>
      <c r="D91" s="14">
        <f>[1]IZDEVUMI_EKK!D367</f>
        <v>-1812</v>
      </c>
      <c r="E91" s="14">
        <v>-1812</v>
      </c>
      <c r="F91" s="14">
        <v>-1812</v>
      </c>
      <c r="G91" s="26">
        <f t="shared" si="24"/>
        <v>0</v>
      </c>
      <c r="H91" s="47" t="s">
        <v>111</v>
      </c>
      <c r="I91" s="1"/>
    </row>
    <row r="92" spans="1:10" ht="24.75" customHeight="1" x14ac:dyDescent="0.2">
      <c r="A92" s="35" t="s">
        <v>112</v>
      </c>
      <c r="B92" s="14">
        <f>[1]IZDEVUMI_EKK!B368</f>
        <v>-3168</v>
      </c>
      <c r="C92" s="14">
        <f>[1]IZDEVUMI_EKK!C368</f>
        <v>-3168</v>
      </c>
      <c r="D92" s="14">
        <f>[1]IZDEVUMI_EKK!D368</f>
        <v>-3168</v>
      </c>
      <c r="E92" s="14">
        <v>-3168</v>
      </c>
      <c r="F92" s="14">
        <v>-3168</v>
      </c>
      <c r="G92" s="26">
        <f t="shared" si="24"/>
        <v>0</v>
      </c>
      <c r="H92" s="49" t="s">
        <v>113</v>
      </c>
      <c r="I92" s="1"/>
    </row>
    <row r="93" spans="1:10" ht="24" customHeight="1" x14ac:dyDescent="0.2">
      <c r="A93" s="35" t="s">
        <v>114</v>
      </c>
      <c r="B93" s="14">
        <f>[1]IZDEVUMI_EKK!B369</f>
        <v>-4948</v>
      </c>
      <c r="C93" s="14">
        <f>[1]IZDEVUMI_EKK!C369</f>
        <v>-4948</v>
      </c>
      <c r="D93" s="14">
        <f>[1]IZDEVUMI_EKK!D369</f>
        <v>-4948</v>
      </c>
      <c r="E93" s="14">
        <v>-4948</v>
      </c>
      <c r="F93" s="14">
        <v>-4948</v>
      </c>
      <c r="G93" s="26">
        <f t="shared" si="24"/>
        <v>0</v>
      </c>
      <c r="H93" s="49" t="s">
        <v>113</v>
      </c>
      <c r="I93" s="1"/>
    </row>
    <row r="94" spans="1:10" ht="24" customHeight="1" x14ac:dyDescent="0.2">
      <c r="A94" s="35" t="s">
        <v>115</v>
      </c>
      <c r="B94" s="14">
        <f>[1]IZDEVUMI_EKK!B370</f>
        <v>0</v>
      </c>
      <c r="C94" s="14">
        <f>[1]IZDEVUMI_EKK!C370</f>
        <v>-208000</v>
      </c>
      <c r="D94" s="14">
        <f>[1]IZDEVUMI_EKK!D370</f>
        <v>-208000</v>
      </c>
      <c r="E94" s="14">
        <v>0</v>
      </c>
      <c r="F94" s="14">
        <v>0</v>
      </c>
      <c r="G94" s="26">
        <f t="shared" si="24"/>
        <v>208000</v>
      </c>
      <c r="H94" s="52">
        <v>2039</v>
      </c>
      <c r="I94" s="1"/>
    </row>
    <row r="95" spans="1:10" ht="15" customHeight="1" x14ac:dyDescent="0.2">
      <c r="A95" s="53"/>
      <c r="B95" s="54"/>
      <c r="C95" s="54"/>
      <c r="D95" s="54"/>
      <c r="E95" s="54"/>
      <c r="F95" s="54"/>
      <c r="G95" s="54"/>
      <c r="H95" s="55"/>
      <c r="I95" s="1"/>
    </row>
    <row r="96" spans="1:10" ht="17.25" customHeight="1" x14ac:dyDescent="0.2">
      <c r="A96" s="11" t="s">
        <v>116</v>
      </c>
      <c r="B96" s="56">
        <f>SUM(B97:B97)</f>
        <v>-25000</v>
      </c>
      <c r="C96" s="56">
        <f>SUM(C97:C97)</f>
        <v>-25000</v>
      </c>
      <c r="D96" s="56">
        <f>SUM(D97:D97)</f>
        <v>0</v>
      </c>
      <c r="E96" s="56">
        <f>SUM(E97:E97)</f>
        <v>0</v>
      </c>
      <c r="F96" s="56">
        <v>0</v>
      </c>
      <c r="G96" s="57">
        <v>0</v>
      </c>
      <c r="H96" s="55"/>
      <c r="I96" s="1"/>
    </row>
    <row r="97" spans="1:11" ht="27" customHeight="1" x14ac:dyDescent="0.25">
      <c r="A97" s="35" t="s">
        <v>117</v>
      </c>
      <c r="B97" s="58">
        <f>[1]IZDEVUMI_EKK!B372</f>
        <v>-25000</v>
      </c>
      <c r="C97" s="58">
        <f>[1]IZDEVUMI_EKK!C372</f>
        <v>-25000</v>
      </c>
      <c r="D97" s="58">
        <f>[1]IZDEVUMI_EKK!D372</f>
        <v>0</v>
      </c>
      <c r="E97" s="58">
        <f>[1]IZDEVUMI_EKK!E372</f>
        <v>0</v>
      </c>
      <c r="F97" s="58">
        <v>0</v>
      </c>
      <c r="G97" s="58">
        <v>-25000</v>
      </c>
      <c r="H97" s="55"/>
      <c r="I97" s="1"/>
    </row>
    <row r="98" spans="1:11" ht="15.75" x14ac:dyDescent="0.25">
      <c r="A98" s="22" t="s">
        <v>118</v>
      </c>
      <c r="B98" s="59">
        <f>SUM(B75-B77-B96)</f>
        <v>3265574</v>
      </c>
      <c r="C98" s="59">
        <f>SUM(C75-C77-C96)</f>
        <v>3649882</v>
      </c>
      <c r="D98" s="59">
        <f>D75-D77</f>
        <v>3103891</v>
      </c>
      <c r="E98" s="59">
        <f>SUM(E75-E77-E96)</f>
        <v>3246748</v>
      </c>
      <c r="F98" s="59">
        <f>SUM(F75-F77-F96)</f>
        <v>3372699</v>
      </c>
      <c r="G98" s="59"/>
      <c r="H98" s="6"/>
      <c r="I98" s="2"/>
      <c r="J98" s="3"/>
    </row>
    <row r="99" spans="1:11" s="17" customFormat="1" ht="15.75" x14ac:dyDescent="0.25">
      <c r="A99" s="22" t="s">
        <v>119</v>
      </c>
      <c r="B99" s="60">
        <f>[1]IENEMUMI!C15+[1]IENEMUMI!C105-IZDEVUMI!B98</f>
        <v>239312</v>
      </c>
      <c r="C99" s="60">
        <f>[1]IENEMUMI!D15+[1]IENEMUMI!D105-IZDEVUMI!C98</f>
        <v>226654</v>
      </c>
      <c r="D99" s="60">
        <f>[1]IENEMUMI!E15+[1]IENEMUMI!E105-IZDEVUMI!D98</f>
        <v>753733</v>
      </c>
      <c r="E99" s="60">
        <f>[1]IENEMUMI!F15+[1]IENEMUMI!F105-IZDEVUMI!E98</f>
        <v>228286</v>
      </c>
      <c r="F99" s="60">
        <f>[1]IENEMUMI!G15+[1]IENEMUMI!G105-IZDEVUMI!F98</f>
        <v>129206</v>
      </c>
      <c r="G99" s="60"/>
      <c r="H99" s="6"/>
      <c r="I99" s="5"/>
      <c r="J99" s="6"/>
    </row>
    <row r="100" spans="1:11" s="17" customFormat="1" ht="15.75" x14ac:dyDescent="0.25">
      <c r="A100" s="22"/>
      <c r="B100" s="60"/>
      <c r="C100" s="61"/>
      <c r="D100" s="61"/>
      <c r="E100" s="61"/>
      <c r="F100" s="61"/>
      <c r="G100" s="61"/>
      <c r="H100" s="60"/>
      <c r="I100" s="6"/>
      <c r="J100" s="5"/>
      <c r="K100" s="6"/>
    </row>
    <row r="101" spans="1:11" ht="15.75" x14ac:dyDescent="0.25">
      <c r="A101" s="24"/>
      <c r="B101" s="62"/>
      <c r="C101" s="63"/>
      <c r="D101" s="63"/>
      <c r="E101" s="61"/>
      <c r="F101" s="61"/>
      <c r="G101" s="61"/>
      <c r="H101" s="60"/>
      <c r="J101" s="2"/>
      <c r="K101" s="3"/>
    </row>
    <row r="102" spans="1:11" ht="15.75" x14ac:dyDescent="0.25">
      <c r="A102" s="24"/>
      <c r="B102" s="62"/>
      <c r="C102" s="63"/>
      <c r="D102" s="63"/>
      <c r="E102" s="61"/>
      <c r="F102" s="61"/>
      <c r="G102" s="61"/>
      <c r="H102" s="60"/>
      <c r="J102" s="2"/>
      <c r="K102" s="3"/>
    </row>
    <row r="103" spans="1:11" ht="15.75" x14ac:dyDescent="0.25">
      <c r="A103" s="24"/>
      <c r="B103" s="62"/>
      <c r="C103" s="62"/>
      <c r="D103" s="62"/>
      <c r="E103" s="62"/>
      <c r="F103" s="62"/>
      <c r="G103" s="62"/>
      <c r="H103" s="60"/>
      <c r="J103" s="2"/>
      <c r="K103" s="3"/>
    </row>
    <row r="104" spans="1:11" ht="15" customHeight="1" x14ac:dyDescent="0.25">
      <c r="A104" s="24"/>
      <c r="B104" s="62"/>
      <c r="C104" s="62"/>
      <c r="D104" s="62"/>
      <c r="E104" s="62"/>
      <c r="F104" s="62"/>
      <c r="G104" s="62"/>
      <c r="H104" s="60"/>
      <c r="J104" s="2"/>
      <c r="K104" s="3"/>
    </row>
    <row r="105" spans="1:11" ht="15.75" x14ac:dyDescent="0.25">
      <c r="A105" s="24"/>
      <c r="B105" s="62"/>
      <c r="C105" s="62"/>
      <c r="D105" s="62"/>
      <c r="E105" s="62"/>
      <c r="F105" s="62"/>
      <c r="G105" s="62"/>
      <c r="H105" s="60"/>
      <c r="J105" s="2"/>
      <c r="K105" s="3"/>
    </row>
    <row r="106" spans="1:11" ht="15.75" x14ac:dyDescent="0.25">
      <c r="A106" s="24"/>
      <c r="B106" s="62"/>
      <c r="C106" s="62"/>
      <c r="D106" s="62"/>
      <c r="E106" s="62"/>
      <c r="F106" s="62"/>
      <c r="G106" s="62"/>
      <c r="H106" s="60"/>
      <c r="J106" s="2"/>
      <c r="K106" s="3"/>
    </row>
    <row r="107" spans="1:11" ht="15.75" x14ac:dyDescent="0.25">
      <c r="A107" s="24"/>
      <c r="B107" s="62"/>
      <c r="C107" s="62"/>
      <c r="D107" s="62"/>
      <c r="E107" s="62"/>
      <c r="F107" s="62"/>
      <c r="G107" s="62"/>
      <c r="H107" s="60"/>
      <c r="J107" s="2"/>
      <c r="K107" s="3"/>
    </row>
    <row r="108" spans="1:11" ht="15.75" x14ac:dyDescent="0.25">
      <c r="A108" s="24"/>
      <c r="B108" s="62"/>
      <c r="C108" s="62"/>
      <c r="D108" s="62"/>
      <c r="E108" s="62"/>
      <c r="F108" s="62"/>
      <c r="G108" s="62"/>
      <c r="H108" s="60"/>
      <c r="J108" s="2"/>
      <c r="K108" s="3"/>
    </row>
    <row r="109" spans="1:11" ht="15.75" x14ac:dyDescent="0.25">
      <c r="A109" s="24"/>
      <c r="B109" s="62"/>
      <c r="C109" s="62"/>
      <c r="D109" s="62"/>
      <c r="E109" s="62"/>
      <c r="F109" s="62"/>
      <c r="G109" s="62"/>
      <c r="H109" s="60"/>
      <c r="J109" s="2"/>
      <c r="K109" s="3"/>
    </row>
    <row r="110" spans="1:11" ht="15.75" x14ac:dyDescent="0.25">
      <c r="A110" s="24"/>
      <c r="B110" s="60"/>
      <c r="C110" s="60"/>
      <c r="D110" s="60"/>
      <c r="E110" s="60"/>
      <c r="F110" s="60"/>
      <c r="G110" s="60"/>
      <c r="H110" s="60"/>
      <c r="J110" s="2"/>
      <c r="K110" s="3"/>
    </row>
    <row r="111" spans="1:11" ht="15.75" x14ac:dyDescent="0.25">
      <c r="A111" s="24"/>
      <c r="B111" s="64"/>
      <c r="C111" s="64"/>
      <c r="D111" s="64"/>
      <c r="E111" s="64"/>
      <c r="F111" s="64"/>
      <c r="G111" s="64"/>
      <c r="H111" s="64"/>
      <c r="J111" s="2"/>
      <c r="K111" s="3"/>
    </row>
    <row r="112" spans="1:11" ht="15.75" x14ac:dyDescent="0.25">
      <c r="A112" s="24"/>
      <c r="B112" s="64"/>
      <c r="C112" s="64"/>
      <c r="D112" s="64"/>
      <c r="E112" s="64"/>
      <c r="F112" s="64"/>
      <c r="G112" s="64"/>
      <c r="H112" s="64"/>
      <c r="J112" s="2"/>
      <c r="K112" s="3"/>
    </row>
    <row r="113" spans="1:256" ht="15.75" x14ac:dyDescent="0.25">
      <c r="A113" s="24"/>
      <c r="B113" s="64"/>
      <c r="C113" s="64"/>
      <c r="D113" s="64"/>
      <c r="E113" s="64"/>
      <c r="F113" s="64"/>
      <c r="G113" s="64"/>
      <c r="H113" s="64"/>
      <c r="J113" s="2"/>
      <c r="K113" s="3"/>
    </row>
    <row r="114" spans="1:256" ht="15.75" x14ac:dyDescent="0.25">
      <c r="A114" s="17"/>
      <c r="B114" s="60"/>
      <c r="C114" s="60"/>
      <c r="D114" s="60"/>
      <c r="E114" s="60"/>
      <c r="F114" s="60"/>
      <c r="G114" s="60"/>
      <c r="H114" s="60"/>
      <c r="J114" s="2"/>
      <c r="K114" s="3"/>
    </row>
    <row r="115" spans="1:256" ht="15" customHeight="1" x14ac:dyDescent="0.2">
      <c r="A115" s="17"/>
      <c r="J115" s="2"/>
      <c r="K115" s="3"/>
    </row>
    <row r="116" spans="1:256" s="65" customFormat="1" x14ac:dyDescent="0.2">
      <c r="A116" s="1"/>
      <c r="B116" s="1"/>
      <c r="C116" s="1"/>
      <c r="D116" s="1"/>
      <c r="E116" s="1"/>
      <c r="F116" s="1"/>
      <c r="G116" s="1"/>
      <c r="H116" s="1"/>
      <c r="I116" s="3"/>
      <c r="J116" s="2"/>
      <c r="K116" s="3"/>
    </row>
    <row r="117" spans="1:256" s="66" customFormat="1" x14ac:dyDescent="0.2">
      <c r="A117" s="1"/>
      <c r="B117" s="1"/>
      <c r="C117" s="1"/>
      <c r="D117" s="1"/>
      <c r="E117" s="1"/>
      <c r="F117" s="1"/>
      <c r="G117" s="1"/>
      <c r="H117" s="1"/>
      <c r="I117" s="3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28" spans="1:256" ht="16.5" customHeight="1" x14ac:dyDescent="0.2"/>
    <row r="129" spans="1:253" s="29" customFormat="1" ht="21.75" customHeight="1" x14ac:dyDescent="0.2">
      <c r="A129" s="1"/>
      <c r="B129" s="1"/>
      <c r="C129" s="1"/>
      <c r="D129" s="1"/>
      <c r="E129" s="1"/>
      <c r="F129" s="1"/>
      <c r="G129" s="1"/>
      <c r="H129" s="1"/>
      <c r="I129" s="3"/>
    </row>
    <row r="130" spans="1:253" s="29" customFormat="1" ht="14.25" customHeight="1" x14ac:dyDescent="0.2">
      <c r="A130" s="1"/>
      <c r="B130" s="1"/>
      <c r="C130" s="1"/>
      <c r="D130" s="1"/>
      <c r="E130" s="1"/>
      <c r="F130" s="1"/>
      <c r="G130" s="1"/>
      <c r="H130" s="1"/>
      <c r="I130" s="3"/>
    </row>
    <row r="131" spans="1:253" s="29" customFormat="1" ht="14.25" customHeight="1" x14ac:dyDescent="0.2">
      <c r="A131" s="1"/>
      <c r="B131" s="1"/>
      <c r="C131" s="1"/>
      <c r="D131" s="1"/>
      <c r="E131" s="1"/>
      <c r="F131" s="1"/>
      <c r="G131" s="1"/>
      <c r="H131" s="1"/>
      <c r="I131" s="3"/>
    </row>
    <row r="132" spans="1:253" s="29" customFormat="1" ht="13.5" customHeight="1" x14ac:dyDescent="0.2">
      <c r="A132" s="1"/>
      <c r="B132" s="1"/>
      <c r="C132" s="1"/>
      <c r="D132" s="1"/>
      <c r="E132" s="1"/>
      <c r="F132" s="1"/>
      <c r="G132" s="1"/>
      <c r="H132" s="1"/>
      <c r="I132" s="3"/>
    </row>
    <row r="133" spans="1:253" s="29" customFormat="1" ht="14.25" customHeight="1" x14ac:dyDescent="0.2">
      <c r="A133" s="1"/>
      <c r="B133" s="1"/>
      <c r="C133" s="1"/>
      <c r="D133" s="1"/>
      <c r="E133" s="1"/>
      <c r="F133" s="1"/>
      <c r="G133" s="1"/>
      <c r="H133" s="1"/>
      <c r="I133" s="3"/>
    </row>
    <row r="134" spans="1:253" s="29" customFormat="1" ht="14.25" customHeight="1" x14ac:dyDescent="0.2">
      <c r="A134" s="1"/>
      <c r="B134" s="1"/>
      <c r="C134" s="1"/>
      <c r="D134" s="1"/>
      <c r="E134" s="1"/>
      <c r="F134" s="1"/>
      <c r="G134" s="1"/>
      <c r="H134" s="1"/>
      <c r="I134" s="3"/>
    </row>
    <row r="135" spans="1:253" ht="15.75" customHeight="1" x14ac:dyDescent="0.2"/>
    <row r="136" spans="1:253" ht="15.75" customHeight="1" x14ac:dyDescent="0.2"/>
    <row r="137" spans="1:253" ht="25.5" customHeight="1" x14ac:dyDescent="0.2"/>
    <row r="139" spans="1:253" s="29" customFormat="1" ht="45.75" customHeight="1" x14ac:dyDescent="0.2">
      <c r="A139" s="1"/>
      <c r="B139" s="1"/>
      <c r="C139" s="1"/>
      <c r="D139" s="1"/>
      <c r="E139" s="1"/>
      <c r="F139" s="1"/>
      <c r="G139" s="1"/>
      <c r="H139" s="1"/>
      <c r="I139" s="3"/>
    </row>
    <row r="140" spans="1:253" x14ac:dyDescent="0.2"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  <c r="DU140" s="29"/>
      <c r="DV140" s="29"/>
      <c r="DW140" s="29"/>
      <c r="DX140" s="29"/>
      <c r="DY140" s="29"/>
      <c r="DZ140" s="29"/>
      <c r="EA140" s="29"/>
      <c r="EB140" s="29"/>
      <c r="EC140" s="29"/>
      <c r="ED140" s="29"/>
      <c r="EE140" s="29"/>
      <c r="EF140" s="29"/>
      <c r="EG140" s="29"/>
      <c r="EH140" s="29"/>
      <c r="EI140" s="29"/>
      <c r="EJ140" s="29"/>
      <c r="EK140" s="29"/>
      <c r="EL140" s="29"/>
      <c r="EM140" s="29"/>
      <c r="EN140" s="29"/>
      <c r="EO140" s="29"/>
      <c r="EP140" s="29"/>
      <c r="EQ140" s="29"/>
      <c r="ER140" s="29"/>
      <c r="ES140" s="29"/>
      <c r="ET140" s="29"/>
      <c r="EU140" s="29"/>
      <c r="EV140" s="29"/>
      <c r="EW140" s="29"/>
      <c r="EX140" s="29"/>
      <c r="EY140" s="29"/>
      <c r="EZ140" s="29"/>
      <c r="FA140" s="29"/>
      <c r="FB140" s="29"/>
      <c r="FC140" s="29"/>
      <c r="FD140" s="29"/>
      <c r="FE140" s="29"/>
      <c r="FF140" s="29"/>
      <c r="FG140" s="29"/>
      <c r="FH140" s="29"/>
      <c r="FI140" s="29"/>
      <c r="FJ140" s="29"/>
      <c r="FK140" s="29"/>
      <c r="FL140" s="29"/>
      <c r="FM140" s="29"/>
      <c r="FN140" s="29"/>
      <c r="FO140" s="29"/>
      <c r="FP140" s="29"/>
      <c r="FQ140" s="29"/>
      <c r="FR140" s="29"/>
      <c r="FS140" s="29"/>
      <c r="FT140" s="29"/>
      <c r="FU140" s="29"/>
      <c r="FV140" s="29"/>
      <c r="FW140" s="29"/>
      <c r="FX140" s="29"/>
      <c r="FY140" s="29"/>
      <c r="FZ140" s="29"/>
      <c r="GA140" s="29"/>
      <c r="GB140" s="29"/>
      <c r="GC140" s="29"/>
      <c r="GD140" s="29"/>
      <c r="GE140" s="29"/>
      <c r="GF140" s="29"/>
      <c r="GG140" s="29"/>
      <c r="GH140" s="29"/>
      <c r="GI140" s="29"/>
      <c r="GJ140" s="29"/>
      <c r="GK140" s="29"/>
      <c r="GL140" s="29"/>
      <c r="GM140" s="29"/>
      <c r="GN140" s="29"/>
      <c r="GO140" s="29"/>
      <c r="GP140" s="29"/>
      <c r="GQ140" s="29"/>
      <c r="GR140" s="29"/>
      <c r="GS140" s="29"/>
      <c r="GT140" s="29"/>
      <c r="GU140" s="29"/>
      <c r="GV140" s="29"/>
      <c r="GW140" s="29"/>
      <c r="GX140" s="29"/>
      <c r="GY140" s="29"/>
      <c r="GZ140" s="29"/>
      <c r="HA140" s="29"/>
      <c r="HB140" s="29"/>
      <c r="HC140" s="29"/>
      <c r="HD140" s="29"/>
      <c r="HE140" s="29"/>
      <c r="HF140" s="29"/>
      <c r="HG140" s="29"/>
      <c r="HH140" s="29"/>
      <c r="HI140" s="29"/>
      <c r="HJ140" s="29"/>
      <c r="HK140" s="29"/>
      <c r="HL140" s="29"/>
      <c r="HM140" s="29"/>
      <c r="HN140" s="29"/>
      <c r="HO140" s="29"/>
      <c r="HP140" s="29"/>
      <c r="HQ140" s="29"/>
      <c r="HR140" s="29"/>
      <c r="HS140" s="29"/>
      <c r="HT140" s="29"/>
      <c r="HU140" s="29"/>
      <c r="HV140" s="29"/>
      <c r="HW140" s="29"/>
      <c r="HX140" s="29"/>
      <c r="HY140" s="29"/>
      <c r="HZ140" s="29"/>
      <c r="IA140" s="29"/>
      <c r="IB140" s="29"/>
      <c r="IC140" s="29"/>
      <c r="ID140" s="29"/>
      <c r="IE140" s="29"/>
      <c r="IF140" s="29"/>
      <c r="IG140" s="29"/>
      <c r="IH140" s="29"/>
      <c r="II140" s="29"/>
      <c r="IJ140" s="29"/>
      <c r="IK140" s="29"/>
      <c r="IL140" s="29"/>
      <c r="IM140" s="29"/>
      <c r="IN140" s="29"/>
      <c r="IO140" s="29"/>
      <c r="IP140" s="29"/>
      <c r="IQ140" s="29"/>
      <c r="IR140" s="29"/>
      <c r="IS140" s="29"/>
    </row>
    <row r="141" spans="1:253" s="29" customFormat="1" ht="15" customHeight="1" x14ac:dyDescent="0.2">
      <c r="A141" s="1"/>
      <c r="B141" s="1"/>
      <c r="C141" s="1"/>
      <c r="D141" s="1"/>
      <c r="E141" s="1"/>
      <c r="F141" s="1"/>
      <c r="G141" s="1"/>
      <c r="H141" s="1"/>
      <c r="I141" s="3"/>
    </row>
    <row r="142" spans="1:253" s="29" customFormat="1" x14ac:dyDescent="0.2">
      <c r="A142" s="1"/>
      <c r="B142" s="1"/>
      <c r="C142" s="1"/>
      <c r="D142" s="1"/>
      <c r="E142" s="1"/>
      <c r="F142" s="1"/>
      <c r="G142" s="1"/>
      <c r="H142" s="1"/>
      <c r="I142" s="3"/>
    </row>
    <row r="143" spans="1:253" s="29" customFormat="1" x14ac:dyDescent="0.2">
      <c r="A143" s="1"/>
      <c r="B143" s="1"/>
      <c r="C143" s="1"/>
      <c r="D143" s="1"/>
      <c r="E143" s="1"/>
      <c r="F143" s="1"/>
      <c r="G143" s="1"/>
      <c r="H143" s="1"/>
      <c r="I143" s="3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</row>
    <row r="149" spans="1:9" s="29" customFormat="1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3"/>
    </row>
    <row r="150" spans="1:9" s="29" customFormat="1" ht="59.25" customHeight="1" x14ac:dyDescent="0.2">
      <c r="A150" s="1"/>
      <c r="B150" s="1"/>
      <c r="C150" s="1"/>
      <c r="D150" s="1"/>
      <c r="E150" s="1"/>
      <c r="F150" s="1"/>
      <c r="G150" s="1"/>
      <c r="H150" s="1"/>
      <c r="I150" s="3"/>
    </row>
    <row r="151" spans="1:9" s="29" customFormat="1" ht="17.25" customHeight="1" x14ac:dyDescent="0.2">
      <c r="A151" s="1"/>
      <c r="B151" s="1"/>
      <c r="C151" s="1"/>
      <c r="D151" s="1"/>
      <c r="E151" s="1"/>
      <c r="F151" s="1"/>
      <c r="G151" s="1"/>
      <c r="H151" s="1"/>
      <c r="I151" s="3"/>
    </row>
    <row r="159" spans="1:9" ht="13.5" customHeight="1" x14ac:dyDescent="0.2"/>
  </sheetData>
  <mergeCells count="6">
    <mergeCell ref="E7:H7"/>
    <mergeCell ref="B2:H2"/>
    <mergeCell ref="B3:H3"/>
    <mergeCell ref="B4:H4"/>
    <mergeCell ref="B5:H5"/>
    <mergeCell ref="E6:H6"/>
  </mergeCells>
  <pageMargins left="0.74803149606299213" right="0.39370078740157483" top="0.19685039370078741" bottom="0.19685039370078741" header="0.51181102362204722" footer="0.31496062992125984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IZDEVUMI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Ingrida</dc:creator>
  <cp:lastModifiedBy>Sabiedrisko</cp:lastModifiedBy>
  <dcterms:created xsi:type="dcterms:W3CDTF">2021-07-07T06:14:08Z</dcterms:created>
  <dcterms:modified xsi:type="dcterms:W3CDTF">2021-07-08T12:59:12Z</dcterms:modified>
</cp:coreProperties>
</file>